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60" windowWidth="12120" windowHeight="4605" activeTab="0"/>
  </bookViews>
  <sheets>
    <sheet name="2008Q2" sheetId="1" r:id="rId1"/>
  </sheets>
  <definedNames>
    <definedName name="_xlnm.Print_Area" localSheetId="0">'2008Q2'!$A$1:$L$498</definedName>
    <definedName name="_xlnm.Print_Titles" localSheetId="0">'2008Q2'!$1:$7</definedName>
  </definedNames>
  <calcPr fullCalcOnLoad="1"/>
</workbook>
</file>

<file path=xl/sharedStrings.xml><?xml version="1.0" encoding="utf-8"?>
<sst xmlns="http://schemas.openxmlformats.org/spreadsheetml/2006/main" count="309" uniqueCount="249">
  <si>
    <t>Interim financial report for the second quarter ended 30 June 2008</t>
  </si>
  <si>
    <t>The figures have not been audited.</t>
  </si>
  <si>
    <t>The Directors have pleasure in announcing the following:-</t>
  </si>
  <si>
    <t>CONDENSED CONSOLIDATED INCOME STATEMENTS</t>
  </si>
  <si>
    <t>INDIVIDUAL QUARTER</t>
  </si>
  <si>
    <t>CUMULATIVE QUARTER</t>
  </si>
  <si>
    <t xml:space="preserve">Current </t>
  </si>
  <si>
    <t>Comparative</t>
  </si>
  <si>
    <t>6 months</t>
  </si>
  <si>
    <t>Quarter</t>
  </si>
  <si>
    <t>Cumulative</t>
  </si>
  <si>
    <t xml:space="preserve">Cumulative </t>
  </si>
  <si>
    <t>Ended</t>
  </si>
  <si>
    <t>To Date</t>
  </si>
  <si>
    <t>NOTE</t>
  </si>
  <si>
    <t>RM’000</t>
  </si>
  <si>
    <t>Revenue</t>
  </si>
  <si>
    <t xml:space="preserve"> </t>
  </si>
  <si>
    <t>Operating expenses</t>
  </si>
  <si>
    <t>Other operating income/(expense)</t>
  </si>
  <si>
    <t xml:space="preserve">  </t>
  </si>
  <si>
    <t>Profit/(loss) from operations</t>
  </si>
  <si>
    <t>Finance costs</t>
  </si>
  <si>
    <t>Share of profit/(loss) of associated company</t>
  </si>
  <si>
    <t>Profit/(loss) before tax</t>
  </si>
  <si>
    <t>Taxation</t>
  </si>
  <si>
    <t>Profit/(loss) after tax</t>
  </si>
  <si>
    <t>Minority interest</t>
  </si>
  <si>
    <t xml:space="preserve">           </t>
  </si>
  <si>
    <t xml:space="preserve">          -</t>
  </si>
  <si>
    <t>Net profit/(loss) for the period</t>
  </si>
  <si>
    <t>Attributable to:</t>
  </si>
  <si>
    <t>Equity holders of the parent</t>
  </si>
  <si>
    <t xml:space="preserve">Earnings per share attributable to equity </t>
  </si>
  <si>
    <t xml:space="preserve">     </t>
  </si>
  <si>
    <t>holders of the parent:</t>
  </si>
  <si>
    <t>(a)</t>
  </si>
  <si>
    <t>Weighted average number of ordinary</t>
  </si>
  <si>
    <t>shares in issue  (’000)</t>
  </si>
  <si>
    <t>(b)</t>
  </si>
  <si>
    <t>Fully Diluted (Sen)</t>
  </si>
  <si>
    <t>shares in issue (’000)</t>
  </si>
  <si>
    <t>N/A - not applicable</t>
  </si>
  <si>
    <r>
      <t>Basic</t>
    </r>
    <r>
      <rPr>
        <b/>
        <sz val="10"/>
        <color indexed="8"/>
        <rFont val="Arial"/>
        <family val="2"/>
      </rPr>
      <t xml:space="preserve"> </t>
    </r>
    <r>
      <rPr>
        <sz val="10"/>
        <color indexed="8"/>
        <rFont val="Arial"/>
        <family val="2"/>
      </rPr>
      <t>(Sen)</t>
    </r>
  </si>
  <si>
    <t>CONDENSED CONSOLIDATED BALANCE SHEET</t>
  </si>
  <si>
    <t xml:space="preserve">          </t>
  </si>
  <si>
    <t>FINANCIAL YEAR END</t>
  </si>
  <si>
    <t xml:space="preserve">           31/12/2007</t>
  </si>
  <si>
    <t>ASSETS</t>
  </si>
  <si>
    <t>Non Current Assets</t>
  </si>
  <si>
    <t>Property, plant and equipment</t>
  </si>
  <si>
    <t>Investment in associated company</t>
  </si>
  <si>
    <t xml:space="preserve">Unquoted investments </t>
  </si>
  <si>
    <t>Current Assets</t>
  </si>
  <si>
    <t>Inventories</t>
  </si>
  <si>
    <t>Trade receivables</t>
  </si>
  <si>
    <t>Others-receivables, sundries &amp; prepayments</t>
  </si>
  <si>
    <t>Tax recoverable</t>
  </si>
  <si>
    <t>Short term deposits</t>
  </si>
  <si>
    <t>Cash and bank balances</t>
  </si>
  <si>
    <t>TOTAL ASSETS</t>
  </si>
  <si>
    <t>EQUITY AND LIABILITIES</t>
  </si>
  <si>
    <t>Equity attributable to equity holders of the parent</t>
  </si>
  <si>
    <t>Share capital</t>
  </si>
  <si>
    <t>Share premium</t>
  </si>
  <si>
    <t>Statutory reserve</t>
  </si>
  <si>
    <t>Unappropriated  profits</t>
  </si>
  <si>
    <t>Total equity</t>
  </si>
  <si>
    <t>Non-current liabilities</t>
  </si>
  <si>
    <t>Hire purchase payables</t>
  </si>
  <si>
    <t>Long term borrowings</t>
  </si>
  <si>
    <t>Deferred taxation</t>
  </si>
  <si>
    <t xml:space="preserve">Current Liabilities </t>
  </si>
  <si>
    <t>Trade payables</t>
  </si>
  <si>
    <t>Other payables</t>
  </si>
  <si>
    <t>Amount due to an associated company</t>
  </si>
  <si>
    <t>Short term borrowings</t>
  </si>
  <si>
    <t>Provision for taxation</t>
  </si>
  <si>
    <t>Total liabilities</t>
  </si>
  <si>
    <t xml:space="preserve">Net assets per share attributable to </t>
  </si>
  <si>
    <t xml:space="preserve">    equity holders of the parent (RM)</t>
  </si>
  <si>
    <r>
      <t xml:space="preserve">SUNCHIRIN INDUSTRIES (MALAYSIA) BERHAD </t>
    </r>
    <r>
      <rPr>
        <i/>
        <sz val="8"/>
        <color indexed="17"/>
        <rFont val="Arial"/>
        <family val="2"/>
      </rPr>
      <t>(Company No. 157215-V)</t>
    </r>
  </si>
  <si>
    <t>AS AT PRECEDING</t>
  </si>
  <si>
    <t>AS AT END OF</t>
  </si>
  <si>
    <t xml:space="preserve">         CURRENT  QUARTER</t>
  </si>
  <si>
    <t>A9</t>
  </si>
  <si>
    <t>B9</t>
  </si>
  <si>
    <t>TOTAL EQUITY AND LIABILITIES</t>
  </si>
  <si>
    <t>CONDENSED CONSOLIDATED STATEMENTS OF CHANGES IN EQUITY</t>
  </si>
  <si>
    <t xml:space="preserve"> Attributable to equity holders of the parent</t>
  </si>
  <si>
    <t xml:space="preserve"> Non-distributable</t>
  </si>
  <si>
    <t xml:space="preserve">      Distributable</t>
  </si>
  <si>
    <t xml:space="preserve">           Exchange</t>
  </si>
  <si>
    <t xml:space="preserve">Share </t>
  </si>
  <si>
    <t xml:space="preserve">   Share</t>
  </si>
  <si>
    <t>Capital</t>
  </si>
  <si>
    <t>Balance at 1 January 2008</t>
  </si>
  <si>
    <t>Appropriation for statutory reserve</t>
  </si>
  <si>
    <t>Net gain/(loss) not recognised in income statement:</t>
  </si>
  <si>
    <t>- currency translation difference</t>
  </si>
  <si>
    <t>Issue of shares:</t>
  </si>
  <si>
    <t>- ESOS</t>
  </si>
  <si>
    <t>Net profit/(loss) for the financial period</t>
  </si>
  <si>
    <t>Balance at 1 January 2007</t>
  </si>
  <si>
    <t xml:space="preserve">    </t>
  </si>
  <si>
    <t xml:space="preserve">   Premium</t>
  </si>
  <si>
    <t>Reserve</t>
  </si>
  <si>
    <t xml:space="preserve">       Statutory </t>
  </si>
  <si>
    <t xml:space="preserve">Fluctuation </t>
  </si>
  <si>
    <t>Profits</t>
  </si>
  <si>
    <t>Total</t>
  </si>
  <si>
    <t>Unappropriated</t>
  </si>
  <si>
    <t>CONDENSED CONSOLIDATED CASH FLOW STATEMENTS</t>
  </si>
  <si>
    <t>Net profit/(loss) before tax</t>
  </si>
  <si>
    <t>Adjustment for non-cash flow:-</t>
  </si>
  <si>
    <t>Non-cash items</t>
  </si>
  <si>
    <t>Non-operating items (which are investing /financing)</t>
  </si>
  <si>
    <t>Operating profit before changes in working capital</t>
  </si>
  <si>
    <t>Changes in working capital</t>
  </si>
  <si>
    <t>- Net change in current assets</t>
  </si>
  <si>
    <t>- Net change in current liabilities</t>
  </si>
  <si>
    <t>Net cash flow from operating activities</t>
  </si>
  <si>
    <t>Investing activities</t>
  </si>
  <si>
    <t>- Equity investments</t>
  </si>
  <si>
    <t>- Other investments</t>
  </si>
  <si>
    <t>Financing activities</t>
  </si>
  <si>
    <t>- Transactions with owners as owners</t>
  </si>
  <si>
    <t>- Bank borrowings</t>
  </si>
  <si>
    <t>- Debt securities issued</t>
  </si>
  <si>
    <t>Net change in cash &amp; cash equivalents</t>
  </si>
  <si>
    <t>Currency translation differences</t>
  </si>
  <si>
    <t>Cash &amp; cash equivalents at beginning of year</t>
  </si>
  <si>
    <t>Cash &amp; cash equivalents at end of period</t>
  </si>
  <si>
    <t>Cash &amp; cash equivalents comprise:-</t>
  </si>
  <si>
    <t>- Bank overdraft</t>
  </si>
  <si>
    <t>- Short term deposits</t>
  </si>
  <si>
    <t>- Cash &amp; bank balances</t>
  </si>
  <si>
    <t>A.      NOTES TO THE INTERIM FINANCIAL REPORT ON CONSOLIDATED RESULTS</t>
  </si>
  <si>
    <t>A1.</t>
  </si>
  <si>
    <t>A2.</t>
  </si>
  <si>
    <t>A3.</t>
  </si>
  <si>
    <t>A4.</t>
  </si>
  <si>
    <t>A5.</t>
  </si>
  <si>
    <t>A6.</t>
  </si>
  <si>
    <t>A7.</t>
  </si>
  <si>
    <t>A8.</t>
  </si>
  <si>
    <t xml:space="preserve">   Cumulative Profit/</t>
  </si>
  <si>
    <t>Operating Revenue</t>
  </si>
  <si>
    <t>(Loss) before taxation</t>
  </si>
  <si>
    <t>Assets Employed</t>
  </si>
  <si>
    <t xml:space="preserve">        RM’000</t>
  </si>
  <si>
    <t xml:space="preserve">           RM’000</t>
  </si>
  <si>
    <t xml:space="preserve">      RM’000</t>
  </si>
  <si>
    <t>Malaysia</t>
  </si>
  <si>
    <t>India</t>
  </si>
  <si>
    <t>Group's share of associated</t>
  </si>
  <si>
    <t>Thailand</t>
  </si>
  <si>
    <t xml:space="preserve">      company result</t>
  </si>
  <si>
    <t>A9.</t>
  </si>
  <si>
    <t>A10.</t>
  </si>
  <si>
    <t>A11.</t>
  </si>
  <si>
    <t>A12.</t>
  </si>
  <si>
    <t>Company</t>
  </si>
  <si>
    <t>Group</t>
  </si>
  <si>
    <t>Capital Commitments</t>
  </si>
  <si>
    <t>Authorised and contracted for</t>
  </si>
  <si>
    <t>Authorised but not contracted for</t>
  </si>
  <si>
    <t>Contingent Liabilities</t>
  </si>
  <si>
    <t>B1.</t>
  </si>
  <si>
    <t>B.       ADDITIONAL INFORMATION REQUIRED BY THE BMSB LISTING REQUIREMENTS</t>
  </si>
  <si>
    <t>B2.</t>
  </si>
  <si>
    <t>B3.</t>
  </si>
  <si>
    <t>B4.</t>
  </si>
  <si>
    <t>B5.</t>
  </si>
  <si>
    <t xml:space="preserve">     RM’000</t>
  </si>
  <si>
    <t xml:space="preserve">    RM’000</t>
  </si>
  <si>
    <t xml:space="preserve">    RM’000      </t>
  </si>
  <si>
    <t xml:space="preserve">3 months ended </t>
  </si>
  <si>
    <t xml:space="preserve">Current year's taxation </t>
  </si>
  <si>
    <t>-</t>
  </si>
  <si>
    <t>Malaysian income tax - current</t>
  </si>
  <si>
    <t>Foreign income tax</t>
  </si>
  <si>
    <t>Transfer from deferred taxation account</t>
  </si>
  <si>
    <t xml:space="preserve">Malaysian income tax - prior year </t>
  </si>
  <si>
    <t>B6.</t>
  </si>
  <si>
    <t>B7.</t>
  </si>
  <si>
    <t>B8.</t>
  </si>
  <si>
    <t>B9.</t>
  </si>
  <si>
    <t>Bank borrowings (Unsecured)</t>
  </si>
  <si>
    <t>Classified as current liabilities</t>
  </si>
  <si>
    <t>Repayable within 12 months</t>
  </si>
  <si>
    <t>Bankers’ Acceptances</t>
  </si>
  <si>
    <t>Revolving credit</t>
  </si>
  <si>
    <t>Overdraft</t>
  </si>
  <si>
    <t>Onshore Foreign Currency Loan</t>
  </si>
  <si>
    <t>Term Loan - Offshore</t>
  </si>
  <si>
    <t xml:space="preserve">    later than 2 years</t>
  </si>
  <si>
    <t xml:space="preserve">    later than 5 years</t>
  </si>
  <si>
    <t>Classified as non-current liabilities</t>
  </si>
  <si>
    <t>Term Loan – Offshore:</t>
  </si>
  <si>
    <t xml:space="preserve">Repayable later than 1 year and not </t>
  </si>
  <si>
    <t>Repayable later than 2 years and not</t>
  </si>
  <si>
    <t>B10.</t>
  </si>
  <si>
    <t>B11.</t>
  </si>
  <si>
    <t>B12.</t>
  </si>
  <si>
    <t>i.</t>
  </si>
  <si>
    <t>ii.</t>
  </si>
  <si>
    <t>B13.</t>
  </si>
  <si>
    <t>Earnings Per Ordinary Share</t>
  </si>
  <si>
    <t>Current Quarter</t>
  </si>
  <si>
    <t>Year-To-Date</t>
  </si>
  <si>
    <t>Earnings</t>
  </si>
  <si>
    <t>Net profit/(loss) for the year (RM’000)</t>
  </si>
  <si>
    <t>Weighted average number of shares</t>
  </si>
  <si>
    <t xml:space="preserve">There is no diluted earnings per share as the Group has no dilutive potential ordinary share.  </t>
  </si>
  <si>
    <t>Basic earnings/(loss) per share (sen)</t>
  </si>
  <si>
    <t>By Order of the Board</t>
  </si>
  <si>
    <t>Ng Yim Kong</t>
  </si>
  <si>
    <t>Lim Kau Chia</t>
  </si>
  <si>
    <t>Company Secretaries</t>
  </si>
  <si>
    <t xml:space="preserve">Shah Alam </t>
  </si>
  <si>
    <t>Weighted average number of ordinary shares in issue (’000)</t>
  </si>
  <si>
    <t>Basic</t>
  </si>
  <si>
    <t>Fully Diluted</t>
  </si>
  <si>
    <r>
      <t>(b)</t>
    </r>
    <r>
      <rPr>
        <sz val="7"/>
        <color indexed="8"/>
        <rFont val="Arial"/>
        <family val="2"/>
      </rPr>
      <t> </t>
    </r>
  </si>
  <si>
    <t>ii.    A corporate guarantee of USD1.0 million for its local subsidiary, Sunchirin Corporation Sdn. Bhd.</t>
  </si>
  <si>
    <t>iii.   A bank guarantee of USD0.28 million for its Indian sub-subsidiary, Sunchirin Autoparts India Pvt Ltd.</t>
  </si>
  <si>
    <t>Industry (Thailand) Ltd.</t>
  </si>
  <si>
    <t>i.     A corporate guarantee of THB134.0 million and USD2.0 million for its Thai subsidiary, Sunchirin</t>
  </si>
  <si>
    <t>28 August 2008</t>
  </si>
  <si>
    <t>N/A</t>
  </si>
  <si>
    <t>B6</t>
  </si>
  <si>
    <t>A6</t>
  </si>
  <si>
    <t>Exchange reserve</t>
  </si>
  <si>
    <t>6 months ended 30/06/2008</t>
  </si>
  <si>
    <t>Balance at 30 June 2008</t>
  </si>
  <si>
    <t>6 months ended 30/06/2007</t>
  </si>
  <si>
    <t>Balance at 30 June 2007</t>
  </si>
  <si>
    <t>Dividend payable</t>
  </si>
  <si>
    <t>6 Months</t>
  </si>
  <si>
    <t>6 months ended</t>
  </si>
  <si>
    <t>B5</t>
  </si>
  <si>
    <t>Others - dividend payable</t>
  </si>
  <si>
    <t>*</t>
  </si>
  <si>
    <t>The Company has issued the following guarantees for its subsidiary to secure banking facilities:-</t>
  </si>
  <si>
    <t xml:space="preserve">    Included in the borrowings are amounts</t>
  </si>
  <si>
    <t xml:space="preserve">    denominated in foreign currency </t>
  </si>
  <si>
    <t xml:space="preserve">    FC '000</t>
  </si>
  <si>
    <t>These dividends were paid on 12 August 2008.</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</si>
</sst>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_);_(* \(#,##0.000\);_(* &quot;-&quot;???_);_(@_)"/>
    <numFmt numFmtId="181" formatCode="[$USD]\ #,##0.00_);\([$USD]\ #,##0.00\)"/>
    <numFmt numFmtId="182" formatCode="[$USD]\ #,##0.0_);\([$USD]\ #,##0.0\)"/>
    <numFmt numFmtId="183" formatCode="[$USD]\ #,##0_);\([$USD]\ #,##0\)"/>
    <numFmt numFmtId="184" formatCode="0.00000000"/>
    <numFmt numFmtId="185" formatCode="0.0000000"/>
    <numFmt numFmtId="186" formatCode="0.000000"/>
    <numFmt numFmtId="187" formatCode="0.00000"/>
    <numFmt numFmtId="188" formatCode="0.0000"/>
    <numFmt numFmtId="189" formatCode="0.000"/>
    <numFmt numFmtId="190" formatCode="0.0"/>
  </numFmts>
  <fonts count="19">
    <font>
      <sz val="10"/>
      <name val="Arial"/>
      <family val="0"/>
    </font>
    <font>
      <b/>
      <sz val="11"/>
      <color indexed="8"/>
      <name val="Arial"/>
      <family val="2"/>
    </font>
    <font>
      <sz val="10"/>
      <color indexed="8"/>
      <name val="Arial"/>
      <family val="2"/>
    </font>
    <font>
      <b/>
      <sz val="10"/>
      <color indexed="8"/>
      <name val="Times New Roman"/>
      <family val="1"/>
    </font>
    <font>
      <sz val="10"/>
      <color indexed="8"/>
      <name val="Times New Roman"/>
      <family val="1"/>
    </font>
    <font>
      <u val="single"/>
      <sz val="10"/>
      <color indexed="8"/>
      <name val="Times New Roman"/>
      <family val="1"/>
    </font>
    <font>
      <sz val="8"/>
      <name val="Arial"/>
      <family val="0"/>
    </font>
    <font>
      <sz val="12"/>
      <color indexed="8"/>
      <name val="Arial"/>
      <family val="2"/>
    </font>
    <font>
      <b/>
      <sz val="10"/>
      <color indexed="8"/>
      <name val="Arial"/>
      <family val="2"/>
    </font>
    <font>
      <b/>
      <u val="single"/>
      <sz val="10"/>
      <color indexed="8"/>
      <name val="Arial"/>
      <family val="2"/>
    </font>
    <font>
      <u val="single"/>
      <sz val="10"/>
      <color indexed="8"/>
      <name val="Arial"/>
      <family val="2"/>
    </font>
    <font>
      <u val="double"/>
      <sz val="10"/>
      <color indexed="8"/>
      <name val="Arial"/>
      <family val="2"/>
    </font>
    <font>
      <b/>
      <i/>
      <sz val="14"/>
      <color indexed="17"/>
      <name val="Arial"/>
      <family val="2"/>
    </font>
    <font>
      <i/>
      <sz val="8"/>
      <color indexed="17"/>
      <name val="Arial"/>
      <family val="2"/>
    </font>
    <font>
      <b/>
      <sz val="10"/>
      <name val="Arial"/>
      <family val="2"/>
    </font>
    <font>
      <sz val="7"/>
      <color indexed="8"/>
      <name val="Arial"/>
      <family val="2"/>
    </font>
    <font>
      <b/>
      <sz val="9"/>
      <color indexed="8"/>
      <name val="Arial"/>
      <family val="2"/>
    </font>
    <font>
      <b/>
      <sz val="10"/>
      <color indexed="10"/>
      <name val="Arial"/>
      <family val="2"/>
    </font>
    <font>
      <b/>
      <u val="single"/>
      <sz val="10"/>
      <color indexed="10"/>
      <name val="Times New Roman"/>
      <family val="1"/>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Alignment="1">
      <alignment horizontal="justify"/>
    </xf>
    <xf numFmtId="0" fontId="7"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3" fontId="2" fillId="0" borderId="0" xfId="0" applyNumberFormat="1" applyFont="1" applyAlignment="1">
      <alignment/>
    </xf>
    <xf numFmtId="0" fontId="11" fillId="0" borderId="0" xfId="0" applyFont="1" applyAlignment="1">
      <alignment/>
    </xf>
    <xf numFmtId="3" fontId="11" fillId="0" borderId="0" xfId="0" applyNumberFormat="1" applyFont="1" applyAlignment="1">
      <alignment/>
    </xf>
    <xf numFmtId="3" fontId="5" fillId="0" borderId="0" xfId="0" applyNumberFormat="1" applyFont="1" applyAlignment="1">
      <alignment/>
    </xf>
    <xf numFmtId="0" fontId="12"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right"/>
    </xf>
    <xf numFmtId="0" fontId="2" fillId="0" borderId="0" xfId="0" applyFont="1" applyAlignment="1">
      <alignment horizontal="center"/>
    </xf>
    <xf numFmtId="0" fontId="8" fillId="0" borderId="0" xfId="0" applyFont="1" applyAlignment="1">
      <alignment horizontal="right"/>
    </xf>
    <xf numFmtId="14" fontId="2" fillId="0" borderId="0" xfId="0" applyNumberFormat="1" applyFont="1" applyAlignment="1">
      <alignment horizontal="right"/>
    </xf>
    <xf numFmtId="14" fontId="2" fillId="0" borderId="0" xfId="0" applyNumberFormat="1" applyFont="1" applyAlignment="1">
      <alignment/>
    </xf>
    <xf numFmtId="0" fontId="2" fillId="0" borderId="0" xfId="0" applyFont="1" applyAlignment="1">
      <alignment horizontal="justify"/>
    </xf>
    <xf numFmtId="3" fontId="2" fillId="0" borderId="0" xfId="0" applyNumberFormat="1" applyFont="1" applyAlignment="1">
      <alignment horizontal="justify"/>
    </xf>
    <xf numFmtId="0" fontId="8" fillId="0" borderId="0" xfId="0" applyFont="1" applyAlignment="1">
      <alignment horizontal="justify"/>
    </xf>
    <xf numFmtId="0" fontId="0" fillId="0" borderId="1" xfId="0" applyFont="1" applyBorder="1" applyAlignment="1">
      <alignment/>
    </xf>
    <xf numFmtId="0" fontId="0" fillId="0" borderId="2" xfId="0" applyFont="1" applyBorder="1" applyAlignment="1">
      <alignment/>
    </xf>
    <xf numFmtId="0" fontId="14" fillId="0" borderId="0" xfId="0" applyFont="1" applyAlignment="1">
      <alignment/>
    </xf>
    <xf numFmtId="0" fontId="8" fillId="0" borderId="3" xfId="0" applyFont="1" applyBorder="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0" borderId="0" xfId="0" applyFont="1" applyAlignment="1">
      <alignment horizontal="left" indent="2"/>
    </xf>
    <xf numFmtId="3" fontId="11" fillId="0" borderId="0" xfId="0" applyNumberFormat="1" applyFont="1" applyAlignment="1">
      <alignment horizontal="left" indent="2"/>
    </xf>
    <xf numFmtId="0" fontId="0" fillId="0" borderId="0" xfId="0" applyFont="1" applyAlignment="1">
      <alignment horizontal="left"/>
    </xf>
    <xf numFmtId="0" fontId="0" fillId="0" borderId="0" xfId="0" applyFont="1" applyAlignment="1" quotePrefix="1">
      <alignment horizontal="right"/>
    </xf>
    <xf numFmtId="0" fontId="0" fillId="0" borderId="4" xfId="0" applyFont="1" applyBorder="1" applyAlignment="1">
      <alignment/>
    </xf>
    <xf numFmtId="0" fontId="10" fillId="0" borderId="0" xfId="0" applyFont="1" applyAlignment="1">
      <alignment/>
    </xf>
    <xf numFmtId="0" fontId="0" fillId="0" borderId="0" xfId="0" applyFont="1" applyAlignment="1">
      <alignment/>
    </xf>
    <xf numFmtId="0" fontId="10" fillId="0" borderId="0" xfId="0" applyFont="1" applyAlignment="1">
      <alignment horizontal="left" indent="2"/>
    </xf>
    <xf numFmtId="0" fontId="11" fillId="0" borderId="0" xfId="0" applyFont="1" applyAlignment="1">
      <alignment horizontal="left" indent="2"/>
    </xf>
    <xf numFmtId="0" fontId="3" fillId="0" borderId="0" xfId="0" applyFont="1" applyAlignment="1">
      <alignment horizontal="left"/>
    </xf>
    <xf numFmtId="0" fontId="8" fillId="0" borderId="0" xfId="0" applyFont="1" applyAlignment="1">
      <alignment/>
    </xf>
    <xf numFmtId="0" fontId="8" fillId="0" borderId="0" xfId="0" applyFont="1" applyAlignment="1">
      <alignment horizontal="left"/>
    </xf>
    <xf numFmtId="43" fontId="0" fillId="0" borderId="0" xfId="15" applyFont="1" applyAlignment="1">
      <alignment/>
    </xf>
    <xf numFmtId="175" fontId="0" fillId="0" borderId="0" xfId="15" applyNumberFormat="1" applyFont="1" applyAlignment="1">
      <alignment/>
    </xf>
    <xf numFmtId="175" fontId="2" fillId="0" borderId="0" xfId="15" applyNumberFormat="1" applyFont="1" applyAlignment="1">
      <alignment/>
    </xf>
    <xf numFmtId="175" fontId="10" fillId="0" borderId="0" xfId="15" applyNumberFormat="1" applyFont="1" applyAlignment="1">
      <alignment/>
    </xf>
    <xf numFmtId="175" fontId="0" fillId="0" borderId="5" xfId="15" applyNumberFormat="1" applyFont="1" applyBorder="1" applyAlignment="1">
      <alignment/>
    </xf>
    <xf numFmtId="175" fontId="0" fillId="0" borderId="0" xfId="15" applyNumberFormat="1" applyAlignment="1">
      <alignment/>
    </xf>
    <xf numFmtId="175" fontId="0" fillId="0" borderId="4" xfId="15" applyNumberFormat="1" applyFont="1" applyBorder="1" applyAlignment="1">
      <alignment/>
    </xf>
    <xf numFmtId="175" fontId="0" fillId="0" borderId="6" xfId="15" applyNumberFormat="1" applyFont="1" applyBorder="1" applyAlignment="1">
      <alignment/>
    </xf>
    <xf numFmtId="43" fontId="0" fillId="0" borderId="0" xfId="15" applyNumberFormat="1" applyFont="1" applyAlignment="1">
      <alignment/>
    </xf>
    <xf numFmtId="175" fontId="2" fillId="0" borderId="0" xfId="15" applyNumberFormat="1" applyFont="1" applyAlignment="1">
      <alignment horizontal="right"/>
    </xf>
    <xf numFmtId="175" fontId="0" fillId="0" borderId="0" xfId="15" applyNumberFormat="1" applyFont="1" applyAlignment="1">
      <alignment horizontal="right"/>
    </xf>
    <xf numFmtId="175" fontId="0" fillId="0" borderId="1" xfId="15" applyNumberFormat="1" applyFont="1" applyBorder="1" applyAlignment="1">
      <alignment/>
    </xf>
    <xf numFmtId="175" fontId="10" fillId="0" borderId="1" xfId="15" applyNumberFormat="1" applyFont="1" applyBorder="1" applyAlignment="1">
      <alignment/>
    </xf>
    <xf numFmtId="175" fontId="0" fillId="0" borderId="0" xfId="15" applyNumberFormat="1" applyFont="1" applyBorder="1" applyAlignment="1">
      <alignment/>
    </xf>
    <xf numFmtId="175" fontId="10" fillId="0" borderId="0" xfId="15" applyNumberFormat="1" applyFont="1" applyBorder="1" applyAlignment="1">
      <alignment/>
    </xf>
    <xf numFmtId="0" fontId="0" fillId="0" borderId="0" xfId="0" applyFont="1" applyBorder="1" applyAlignment="1">
      <alignment/>
    </xf>
    <xf numFmtId="175" fontId="2" fillId="0" borderId="4" xfId="15" applyNumberFormat="1" applyFont="1" applyBorder="1" applyAlignment="1">
      <alignment/>
    </xf>
    <xf numFmtId="175" fontId="0" fillId="0" borderId="1" xfId="0" applyNumberFormat="1" applyBorder="1" applyAlignment="1">
      <alignment/>
    </xf>
    <xf numFmtId="175" fontId="2" fillId="0" borderId="1" xfId="15" applyNumberFormat="1" applyFont="1" applyBorder="1" applyAlignment="1">
      <alignment/>
    </xf>
    <xf numFmtId="0" fontId="0" fillId="0" borderId="6" xfId="0" applyFont="1" applyBorder="1" applyAlignment="1">
      <alignment horizontal="left"/>
    </xf>
    <xf numFmtId="43" fontId="0" fillId="0" borderId="6" xfId="15" applyNumberFormat="1" applyFont="1" applyBorder="1" applyAlignment="1">
      <alignment/>
    </xf>
    <xf numFmtId="0" fontId="16" fillId="0" borderId="0" xfId="0" applyFont="1" applyAlignment="1">
      <alignment horizontal="right"/>
    </xf>
    <xf numFmtId="175" fontId="0" fillId="0" borderId="0" xfId="15" applyNumberFormat="1" applyAlignment="1">
      <alignment horizontal="right"/>
    </xf>
    <xf numFmtId="176" fontId="0" fillId="0" borderId="0" xfId="15" applyNumberFormat="1" applyFont="1" applyAlignment="1">
      <alignment/>
    </xf>
    <xf numFmtId="175" fontId="2" fillId="0" borderId="5" xfId="15" applyNumberFormat="1" applyFont="1" applyBorder="1" applyAlignment="1">
      <alignment/>
    </xf>
    <xf numFmtId="175" fontId="2" fillId="0" borderId="0" xfId="15" applyNumberFormat="1" applyFont="1" applyAlignment="1">
      <alignment horizontal="justify"/>
    </xf>
    <xf numFmtId="175" fontId="2" fillId="0" borderId="0" xfId="15" applyNumberFormat="1" applyFont="1" applyBorder="1" applyAlignment="1">
      <alignment/>
    </xf>
    <xf numFmtId="0" fontId="0" fillId="0" borderId="0" xfId="0" applyFont="1" applyAlignment="1">
      <alignment horizontal="center"/>
    </xf>
    <xf numFmtId="3" fontId="2" fillId="0" borderId="0" xfId="0" applyNumberFormat="1" applyFont="1" applyAlignment="1">
      <alignment horizontal="center"/>
    </xf>
    <xf numFmtId="0" fontId="11" fillId="0" borderId="0" xfId="0" applyFont="1" applyAlignment="1">
      <alignment horizontal="center"/>
    </xf>
    <xf numFmtId="3" fontId="11" fillId="0" borderId="0" xfId="0" applyNumberFormat="1" applyFont="1" applyAlignment="1">
      <alignment horizontal="center"/>
    </xf>
    <xf numFmtId="3" fontId="10" fillId="0" borderId="0" xfId="0" applyNumberFormat="1" applyFont="1" applyAlignment="1">
      <alignment horizontal="center"/>
    </xf>
    <xf numFmtId="0" fontId="0" fillId="0" borderId="0" xfId="0" applyAlignment="1">
      <alignment horizontal="center"/>
    </xf>
    <xf numFmtId="0" fontId="17" fillId="0" borderId="0" xfId="0" applyFont="1" applyAlignment="1">
      <alignment/>
    </xf>
    <xf numFmtId="0" fontId="17" fillId="0" borderId="0" xfId="0" applyFont="1" applyAlignment="1">
      <alignment/>
    </xf>
    <xf numFmtId="0" fontId="18" fillId="0" borderId="0" xfId="0" applyFont="1" applyAlignment="1">
      <alignment/>
    </xf>
    <xf numFmtId="3" fontId="18" fillId="0" borderId="0" xfId="0" applyNumberFormat="1" applyFont="1" applyAlignment="1">
      <alignment/>
    </xf>
    <xf numFmtId="175" fontId="17" fillId="0" borderId="0" xfId="0" applyNumberFormat="1" applyFont="1" applyAlignment="1">
      <alignment/>
    </xf>
    <xf numFmtId="175" fontId="17" fillId="0" borderId="0" xfId="0" applyNumberFormat="1" applyFont="1" applyAlignment="1">
      <alignment/>
    </xf>
    <xf numFmtId="0" fontId="17" fillId="0" borderId="0" xfId="0" applyFont="1" applyAlignment="1">
      <alignment horizontal="left"/>
    </xf>
    <xf numFmtId="175" fontId="2" fillId="0" borderId="0" xfId="15" applyNumberFormat="1" applyFont="1" applyAlignment="1">
      <alignment horizontal="left" indent="2"/>
    </xf>
    <xf numFmtId="175" fontId="2" fillId="0" borderId="4" xfId="15" applyNumberFormat="1" applyFont="1" applyBorder="1" applyAlignment="1">
      <alignment horizontal="left" indent="2"/>
    </xf>
    <xf numFmtId="175" fontId="11" fillId="0" borderId="0" xfId="15" applyNumberFormat="1" applyFont="1" applyAlignment="1">
      <alignment horizontal="left" indent="2"/>
    </xf>
    <xf numFmtId="175" fontId="0" fillId="0" borderId="0" xfId="15" applyNumberFormat="1" applyFont="1" applyAlignment="1">
      <alignment/>
    </xf>
    <xf numFmtId="175" fontId="2" fillId="0" borderId="0" xfId="15" applyNumberFormat="1" applyFont="1" applyAlignment="1">
      <alignment/>
    </xf>
    <xf numFmtId="175" fontId="0" fillId="0" borderId="4" xfId="15" applyNumberFormat="1" applyFont="1" applyBorder="1" applyAlignment="1">
      <alignment/>
    </xf>
    <xf numFmtId="176" fontId="2" fillId="0" borderId="0" xfId="15" applyNumberFormat="1" applyFont="1" applyAlignment="1">
      <alignment/>
    </xf>
    <xf numFmtId="176" fontId="11" fillId="0" borderId="0" xfId="15" applyNumberFormat="1" applyFont="1" applyAlignment="1">
      <alignment/>
    </xf>
    <xf numFmtId="175" fontId="2" fillId="0" borderId="6" xfId="15" applyNumberFormat="1" applyFont="1" applyBorder="1" applyAlignment="1">
      <alignment/>
    </xf>
    <xf numFmtId="175" fontId="2" fillId="0" borderId="6" xfId="15" applyNumberFormat="1" applyFont="1" applyBorder="1" applyAlignment="1">
      <alignment horizontal="justify"/>
    </xf>
    <xf numFmtId="180" fontId="0" fillId="0" borderId="0" xfId="0" applyNumberFormat="1" applyFont="1" applyAlignment="1">
      <alignment/>
    </xf>
    <xf numFmtId="176" fontId="0" fillId="0" borderId="0" xfId="15" applyNumberFormat="1" applyFont="1" applyAlignment="1">
      <alignment horizontal="center"/>
    </xf>
    <xf numFmtId="183" fontId="0" fillId="0" borderId="0" xfId="15" applyNumberFormat="1" applyFont="1" applyAlignment="1">
      <alignment horizontal="right"/>
    </xf>
    <xf numFmtId="176" fontId="0" fillId="0" borderId="0" xfId="15" applyNumberFormat="1" applyFont="1" applyAlignment="1">
      <alignment horizontal="right"/>
    </xf>
    <xf numFmtId="176" fontId="11" fillId="0" borderId="0" xfId="15" applyNumberFormat="1" applyFont="1" applyAlignment="1">
      <alignment horizontal="right"/>
    </xf>
    <xf numFmtId="175" fontId="0" fillId="0" borderId="6" xfId="0" applyNumberFormat="1" applyFont="1" applyBorder="1" applyAlignment="1">
      <alignment/>
    </xf>
    <xf numFmtId="2" fontId="0" fillId="0" borderId="6" xfId="0" applyNumberFormat="1" applyFont="1" applyBorder="1" applyAlignment="1">
      <alignment/>
    </xf>
    <xf numFmtId="175" fontId="0" fillId="0" borderId="0" xfId="15" applyNumberFormat="1" applyFont="1" applyAlignment="1">
      <alignment horizontal="center"/>
    </xf>
    <xf numFmtId="9" fontId="0" fillId="0" borderId="0" xfId="19" applyFont="1" applyAlignment="1">
      <alignment/>
    </xf>
    <xf numFmtId="14" fontId="0" fillId="0" borderId="0" xfId="0" applyNumberFormat="1" applyFont="1" applyAlignment="1">
      <alignment horizontal="right"/>
    </xf>
    <xf numFmtId="0" fontId="10" fillId="0" borderId="0" xfId="0" applyFont="1" applyAlignment="1">
      <alignment horizontal="center"/>
    </xf>
    <xf numFmtId="15" fontId="8" fillId="0" borderId="0" xfId="0" applyNumberFormat="1" applyFont="1" applyAlignment="1" quotePrefix="1">
      <alignment horizontal="left"/>
    </xf>
    <xf numFmtId="0" fontId="14" fillId="0" borderId="0" xfId="0" applyFont="1" applyAlignment="1">
      <alignment/>
    </xf>
    <xf numFmtId="0" fontId="0" fillId="0" borderId="0" xfId="0"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47625</xdr:rowOff>
    </xdr:from>
    <xdr:to>
      <xdr:col>3</xdr:col>
      <xdr:colOff>238125</xdr:colOff>
      <xdr:row>3</xdr:row>
      <xdr:rowOff>123825</xdr:rowOff>
    </xdr:to>
    <xdr:pic>
      <xdr:nvPicPr>
        <xdr:cNvPr id="1" name="Picture 1"/>
        <xdr:cNvPicPr preferRelativeResize="1">
          <a:picLocks noChangeAspect="1"/>
        </xdr:cNvPicPr>
      </xdr:nvPicPr>
      <xdr:blipFill>
        <a:blip r:embed="rId1"/>
        <a:stretch>
          <a:fillRect/>
        </a:stretch>
      </xdr:blipFill>
      <xdr:spPr>
        <a:xfrm>
          <a:off x="161925" y="47625"/>
          <a:ext cx="942975" cy="638175"/>
        </a:xfrm>
        <a:prstGeom prst="rect">
          <a:avLst/>
        </a:prstGeom>
        <a:noFill/>
        <a:ln w="9525" cmpd="sng">
          <a:noFill/>
        </a:ln>
      </xdr:spPr>
    </xdr:pic>
    <xdr:clientData/>
  </xdr:twoCellAnchor>
  <xdr:twoCellAnchor>
    <xdr:from>
      <xdr:col>1</xdr:col>
      <xdr:colOff>0</xdr:colOff>
      <xdr:row>58</xdr:row>
      <xdr:rowOff>28575</xdr:rowOff>
    </xdr:from>
    <xdr:to>
      <xdr:col>12</xdr:col>
      <xdr:colOff>19050</xdr:colOff>
      <xdr:row>60</xdr:row>
      <xdr:rowOff>85725</xdr:rowOff>
    </xdr:to>
    <xdr:sp>
      <xdr:nvSpPr>
        <xdr:cNvPr id="2" name="Rectangle 5"/>
        <xdr:cNvSpPr>
          <a:spLocks/>
        </xdr:cNvSpPr>
      </xdr:nvSpPr>
      <xdr:spPr>
        <a:xfrm>
          <a:off x="104775" y="9591675"/>
          <a:ext cx="7353300" cy="381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1</xdr:col>
      <xdr:colOff>0</xdr:colOff>
      <xdr:row>121</xdr:row>
      <xdr:rowOff>28575</xdr:rowOff>
    </xdr:from>
    <xdr:to>
      <xdr:col>12</xdr:col>
      <xdr:colOff>19050</xdr:colOff>
      <xdr:row>124</xdr:row>
      <xdr:rowOff>66675</xdr:rowOff>
    </xdr:to>
    <xdr:sp>
      <xdr:nvSpPr>
        <xdr:cNvPr id="3" name="Rectangle 8"/>
        <xdr:cNvSpPr>
          <a:spLocks/>
        </xdr:cNvSpPr>
      </xdr:nvSpPr>
      <xdr:spPr>
        <a:xfrm>
          <a:off x="104775" y="19850100"/>
          <a:ext cx="73533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7</xdr:col>
      <xdr:colOff>47625</xdr:colOff>
      <xdr:row>132</xdr:row>
      <xdr:rowOff>95250</xdr:rowOff>
    </xdr:from>
    <xdr:to>
      <xdr:col>7</xdr:col>
      <xdr:colOff>742950</xdr:colOff>
      <xdr:row>132</xdr:row>
      <xdr:rowOff>95250</xdr:rowOff>
    </xdr:to>
    <xdr:sp>
      <xdr:nvSpPr>
        <xdr:cNvPr id="4" name="Line 9"/>
        <xdr:cNvSpPr>
          <a:spLocks/>
        </xdr:cNvSpPr>
      </xdr:nvSpPr>
      <xdr:spPr>
        <a:xfrm flipH="1" flipV="1">
          <a:off x="3248025" y="21697950"/>
          <a:ext cx="695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132</xdr:row>
      <xdr:rowOff>95250</xdr:rowOff>
    </xdr:from>
    <xdr:to>
      <xdr:col>10</xdr:col>
      <xdr:colOff>0</xdr:colOff>
      <xdr:row>132</xdr:row>
      <xdr:rowOff>95250</xdr:rowOff>
    </xdr:to>
    <xdr:sp>
      <xdr:nvSpPr>
        <xdr:cNvPr id="5" name="Line 10"/>
        <xdr:cNvSpPr>
          <a:spLocks/>
        </xdr:cNvSpPr>
      </xdr:nvSpPr>
      <xdr:spPr>
        <a:xfrm>
          <a:off x="4943475" y="21697950"/>
          <a:ext cx="781050"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131</xdr:row>
      <xdr:rowOff>76200</xdr:rowOff>
    </xdr:from>
    <xdr:to>
      <xdr:col>7</xdr:col>
      <xdr:colOff>9525</xdr:colOff>
      <xdr:row>131</xdr:row>
      <xdr:rowOff>76200</xdr:rowOff>
    </xdr:to>
    <xdr:sp>
      <xdr:nvSpPr>
        <xdr:cNvPr id="6" name="Line 11"/>
        <xdr:cNvSpPr>
          <a:spLocks/>
        </xdr:cNvSpPr>
      </xdr:nvSpPr>
      <xdr:spPr>
        <a:xfrm flipH="1" flipV="1">
          <a:off x="2400300" y="21516975"/>
          <a:ext cx="8096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828675</xdr:colOff>
      <xdr:row>131</xdr:row>
      <xdr:rowOff>85725</xdr:rowOff>
    </xdr:from>
    <xdr:to>
      <xdr:col>10</xdr:col>
      <xdr:colOff>819150</xdr:colOff>
      <xdr:row>131</xdr:row>
      <xdr:rowOff>85725</xdr:rowOff>
    </xdr:to>
    <xdr:sp>
      <xdr:nvSpPr>
        <xdr:cNvPr id="7" name="Line 12"/>
        <xdr:cNvSpPr>
          <a:spLocks/>
        </xdr:cNvSpPr>
      </xdr:nvSpPr>
      <xdr:spPr>
        <a:xfrm>
          <a:off x="5695950" y="21526500"/>
          <a:ext cx="8477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165</xdr:row>
      <xdr:rowOff>28575</xdr:rowOff>
    </xdr:from>
    <xdr:to>
      <xdr:col>12</xdr:col>
      <xdr:colOff>19050</xdr:colOff>
      <xdr:row>167</xdr:row>
      <xdr:rowOff>66675</xdr:rowOff>
    </xdr:to>
    <xdr:sp>
      <xdr:nvSpPr>
        <xdr:cNvPr id="8" name="Rectangle 13"/>
        <xdr:cNvSpPr>
          <a:spLocks/>
        </xdr:cNvSpPr>
      </xdr:nvSpPr>
      <xdr:spPr>
        <a:xfrm>
          <a:off x="104775" y="27012900"/>
          <a:ext cx="7353300"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1</xdr:col>
      <xdr:colOff>0</xdr:colOff>
      <xdr:row>219</xdr:row>
      <xdr:rowOff>28575</xdr:rowOff>
    </xdr:from>
    <xdr:to>
      <xdr:col>11</xdr:col>
      <xdr:colOff>847725</xdr:colOff>
      <xdr:row>221</xdr:row>
      <xdr:rowOff>66675</xdr:rowOff>
    </xdr:to>
    <xdr:sp>
      <xdr:nvSpPr>
        <xdr:cNvPr id="9" name="Rectangle 14"/>
        <xdr:cNvSpPr>
          <a:spLocks/>
        </xdr:cNvSpPr>
      </xdr:nvSpPr>
      <xdr:spPr>
        <a:xfrm>
          <a:off x="104775" y="35794950"/>
          <a:ext cx="7324725"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Cash Flow Statements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2</xdr:col>
      <xdr:colOff>0</xdr:colOff>
      <xdr:row>228</xdr:row>
      <xdr:rowOff>9525</xdr:rowOff>
    </xdr:from>
    <xdr:to>
      <xdr:col>12</xdr:col>
      <xdr:colOff>19050</xdr:colOff>
      <xdr:row>239</xdr:row>
      <xdr:rowOff>133350</xdr:rowOff>
    </xdr:to>
    <xdr:sp>
      <xdr:nvSpPr>
        <xdr:cNvPr id="10" name="Rectangle 16"/>
        <xdr:cNvSpPr>
          <a:spLocks/>
        </xdr:cNvSpPr>
      </xdr:nvSpPr>
      <xdr:spPr>
        <a:xfrm>
          <a:off x="495300" y="37233225"/>
          <a:ext cx="6962775" cy="1905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Basis of Preparation</a:t>
          </a:r>
          <a:r>
            <a:rPr lang="en-US" cap="none" sz="1000" b="0" i="0" u="none" baseline="0">
              <a:latin typeface="Arial"/>
              <a:ea typeface="Arial"/>
              <a:cs typeface="Arial"/>
            </a:rPr>
            <a:t> 
The interim financial report is unaudited and has been prepared in accordance with FRS 134, “Interim Financial  Reporting” issued by the Malaysian Accounting Standards Board (“MASB”) and paragraph 9.22 and Appendix 9B of the Bursa Malaysia Securities Berhad ("Bursa Malaysia") Listing Requirements, and should be read in conjunction with the Group’s annual audited financial statements for the year ended 31 December 2007.
The accounting policies and methods of computation followed in this interim financial report are consistent with those adopted in the most recent annual audited financial statement for the year ended 31 December 2007.  
The Group will apply FRS 139 when it becomes effective.  The impact of applying FRS 139 on the financial statements of the Group is not disclosed by virtue of the exemption given in paragraph 103AB of FRS 139.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241</xdr:row>
      <xdr:rowOff>9525</xdr:rowOff>
    </xdr:from>
    <xdr:to>
      <xdr:col>12</xdr:col>
      <xdr:colOff>19050</xdr:colOff>
      <xdr:row>244</xdr:row>
      <xdr:rowOff>104775</xdr:rowOff>
    </xdr:to>
    <xdr:sp>
      <xdr:nvSpPr>
        <xdr:cNvPr id="11" name="Rectangle 17"/>
        <xdr:cNvSpPr>
          <a:spLocks/>
        </xdr:cNvSpPr>
      </xdr:nvSpPr>
      <xdr:spPr>
        <a:xfrm>
          <a:off x="495300" y="39338250"/>
          <a:ext cx="6962775" cy="5810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Audit Report of Preceding Annual Financial Statements
</a:t>
          </a:r>
          <a:r>
            <a:rPr lang="en-US" cap="none" sz="1000" b="0" i="0" u="none" baseline="0">
              <a:latin typeface="Arial"/>
              <a:ea typeface="Arial"/>
              <a:cs typeface="Arial"/>
            </a:rPr>
            <a:t>The audit report of the Group’s most recent annual audited financial statement for the year ended 31 December 2007 was not qualified.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246</xdr:row>
      <xdr:rowOff>9525</xdr:rowOff>
    </xdr:from>
    <xdr:to>
      <xdr:col>12</xdr:col>
      <xdr:colOff>19050</xdr:colOff>
      <xdr:row>248</xdr:row>
      <xdr:rowOff>114300</xdr:rowOff>
    </xdr:to>
    <xdr:sp>
      <xdr:nvSpPr>
        <xdr:cNvPr id="12" name="Rectangle 18"/>
        <xdr:cNvSpPr>
          <a:spLocks/>
        </xdr:cNvSpPr>
      </xdr:nvSpPr>
      <xdr:spPr>
        <a:xfrm>
          <a:off x="495300" y="40147875"/>
          <a:ext cx="6962775"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about the Seasonality or Cyclicality of Operations
</a:t>
          </a:r>
          <a:r>
            <a:rPr lang="en-US" cap="none" sz="1000" b="0" i="0" u="none" baseline="0">
              <a:latin typeface="Arial"/>
              <a:ea typeface="Arial"/>
              <a:cs typeface="Arial"/>
            </a:rPr>
            <a:t>The Group’s operation is not dependent on any seasonality or cyclicality of its operation.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250</xdr:row>
      <xdr:rowOff>9525</xdr:rowOff>
    </xdr:from>
    <xdr:to>
      <xdr:col>12</xdr:col>
      <xdr:colOff>19050</xdr:colOff>
      <xdr:row>254</xdr:row>
      <xdr:rowOff>66675</xdr:rowOff>
    </xdr:to>
    <xdr:sp>
      <xdr:nvSpPr>
        <xdr:cNvPr id="13" name="Rectangle 19"/>
        <xdr:cNvSpPr>
          <a:spLocks/>
        </xdr:cNvSpPr>
      </xdr:nvSpPr>
      <xdr:spPr>
        <a:xfrm>
          <a:off x="495300" y="40795575"/>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Unusual Items
</a:t>
          </a:r>
          <a:r>
            <a:rPr lang="en-US" cap="none" sz="1000" b="0" i="0" u="none" baseline="0">
              <a:latin typeface="Arial"/>
              <a:ea typeface="Arial"/>
              <a:cs typeface="Arial"/>
            </a:rPr>
            <a:t>There were no exceptional/extraordinary items affecting the assets, liabilities, equity, net income or cash flows for the current quarter and financial period year-to-date ended 30 June 2008 except for the RM0.50 million allowance made for the diminution in value of the Company’s investment in CSE Multimedia Technologies Sdn. Bhd.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256</xdr:row>
      <xdr:rowOff>9525</xdr:rowOff>
    </xdr:from>
    <xdr:to>
      <xdr:col>12</xdr:col>
      <xdr:colOff>19050</xdr:colOff>
      <xdr:row>259</xdr:row>
      <xdr:rowOff>114300</xdr:rowOff>
    </xdr:to>
    <xdr:sp>
      <xdr:nvSpPr>
        <xdr:cNvPr id="14" name="Rectangle 20"/>
        <xdr:cNvSpPr>
          <a:spLocks/>
        </xdr:cNvSpPr>
      </xdr:nvSpPr>
      <xdr:spPr>
        <a:xfrm>
          <a:off x="495300" y="41767125"/>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Estimates
</a:t>
          </a:r>
          <a:r>
            <a:rPr lang="en-US" cap="none" sz="1000" b="0" i="0" u="none" baseline="0">
              <a:latin typeface="Arial"/>
              <a:ea typeface="Arial"/>
              <a:cs typeface="Arial"/>
            </a:rPr>
            <a:t>There were no changes in estimates of amounts reported in prior interim periods of the current financial year or changes in estimates of amounts reported in prior financial years that have a material effect in the interim period.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261</xdr:row>
      <xdr:rowOff>9525</xdr:rowOff>
    </xdr:from>
    <xdr:to>
      <xdr:col>12</xdr:col>
      <xdr:colOff>19050</xdr:colOff>
      <xdr:row>264</xdr:row>
      <xdr:rowOff>114300</xdr:rowOff>
    </xdr:to>
    <xdr:sp>
      <xdr:nvSpPr>
        <xdr:cNvPr id="15" name="Rectangle 21"/>
        <xdr:cNvSpPr>
          <a:spLocks/>
        </xdr:cNvSpPr>
      </xdr:nvSpPr>
      <xdr:spPr>
        <a:xfrm>
          <a:off x="495300" y="4257675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Share Capital and Debt Securities
</a:t>
          </a:r>
          <a:r>
            <a:rPr lang="en-US" cap="none" sz="1000" b="0" i="0" u="none" baseline="0">
              <a:latin typeface="Arial"/>
              <a:ea typeface="Arial"/>
              <a:cs typeface="Arial"/>
            </a:rPr>
            <a:t>There were no issuances, cancellations, repurchases, resale and repayments of either debt or equity securities for the period under review.</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266</xdr:row>
      <xdr:rowOff>9525</xdr:rowOff>
    </xdr:from>
    <xdr:to>
      <xdr:col>12</xdr:col>
      <xdr:colOff>19050</xdr:colOff>
      <xdr:row>269</xdr:row>
      <xdr:rowOff>0</xdr:rowOff>
    </xdr:to>
    <xdr:sp>
      <xdr:nvSpPr>
        <xdr:cNvPr id="16" name="Rectangle 22"/>
        <xdr:cNvSpPr>
          <a:spLocks/>
        </xdr:cNvSpPr>
      </xdr:nvSpPr>
      <xdr:spPr>
        <a:xfrm>
          <a:off x="495300" y="43386375"/>
          <a:ext cx="6962775" cy="4762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Paid
</a:t>
          </a:r>
          <a:r>
            <a:rPr lang="en-US" cap="none" sz="1000" b="0" i="0" u="none" baseline="0">
              <a:latin typeface="Arial"/>
              <a:ea typeface="Arial"/>
              <a:cs typeface="Arial"/>
            </a:rPr>
            <a:t>There was no dividend paid during the financial quarter ended 30 June 2008.</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9525</xdr:colOff>
      <xdr:row>274</xdr:row>
      <xdr:rowOff>0</xdr:rowOff>
    </xdr:from>
    <xdr:to>
      <xdr:col>12</xdr:col>
      <xdr:colOff>28575</xdr:colOff>
      <xdr:row>277</xdr:row>
      <xdr:rowOff>104775</xdr:rowOff>
    </xdr:to>
    <xdr:sp>
      <xdr:nvSpPr>
        <xdr:cNvPr id="17" name="Rectangle 23"/>
        <xdr:cNvSpPr>
          <a:spLocks/>
        </xdr:cNvSpPr>
      </xdr:nvSpPr>
      <xdr:spPr>
        <a:xfrm>
          <a:off x="504825" y="4467225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Segmental Reporting 
</a:t>
          </a:r>
          <a:r>
            <a:rPr lang="en-US" cap="none" sz="1000" b="0" i="0" u="none" baseline="0">
              <a:latin typeface="Arial"/>
              <a:ea typeface="Arial"/>
              <a:cs typeface="Arial"/>
            </a:rPr>
            <a:t>The Group operates in a single industry segment and as such, no segment information in respect of analysis by activity has been provided.  The analysis of Group operation by geographical location is as follows:-
</a:t>
          </a:r>
        </a:p>
      </xdr:txBody>
    </xdr:sp>
    <xdr:clientData/>
  </xdr:twoCellAnchor>
  <xdr:twoCellAnchor>
    <xdr:from>
      <xdr:col>2</xdr:col>
      <xdr:colOff>0</xdr:colOff>
      <xdr:row>291</xdr:row>
      <xdr:rowOff>9525</xdr:rowOff>
    </xdr:from>
    <xdr:to>
      <xdr:col>12</xdr:col>
      <xdr:colOff>19050</xdr:colOff>
      <xdr:row>293</xdr:row>
      <xdr:rowOff>133350</xdr:rowOff>
    </xdr:to>
    <xdr:sp>
      <xdr:nvSpPr>
        <xdr:cNvPr id="18" name="Rectangle 24"/>
        <xdr:cNvSpPr>
          <a:spLocks/>
        </xdr:cNvSpPr>
      </xdr:nvSpPr>
      <xdr:spPr>
        <a:xfrm>
          <a:off x="495300" y="47453550"/>
          <a:ext cx="69627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Valuations of Property, Plant and Equipment
</a:t>
          </a:r>
          <a:r>
            <a:rPr lang="en-US" cap="none" sz="1000" b="0" i="0" u="none" baseline="0">
              <a:latin typeface="Arial"/>
              <a:ea typeface="Arial"/>
              <a:cs typeface="Arial"/>
            </a:rPr>
            <a:t>The Group did not carry out any valuation on its property, plant and equipment.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295</xdr:row>
      <xdr:rowOff>9525</xdr:rowOff>
    </xdr:from>
    <xdr:to>
      <xdr:col>12</xdr:col>
      <xdr:colOff>19050</xdr:colOff>
      <xdr:row>300</xdr:row>
      <xdr:rowOff>19050</xdr:rowOff>
    </xdr:to>
    <xdr:sp>
      <xdr:nvSpPr>
        <xdr:cNvPr id="19" name="Rectangle 25"/>
        <xdr:cNvSpPr>
          <a:spLocks/>
        </xdr:cNvSpPr>
      </xdr:nvSpPr>
      <xdr:spPr>
        <a:xfrm>
          <a:off x="495300" y="48101250"/>
          <a:ext cx="6962775" cy="8191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Events Subsequent to the End of the Period
</a:t>
          </a:r>
          <a:r>
            <a:rPr lang="en-US" cap="none" sz="1000" b="0" i="0" u="none" baseline="0">
              <a:latin typeface="Arial"/>
              <a:ea typeface="Arial"/>
              <a:cs typeface="Arial"/>
            </a:rPr>
            <a:t>No material event has arisen in the interval between the end of the current quarter and the date of this release to affect substantially the results of the Group and Company as at 21 August 2008, the latest practicable date which is not earlier than 7 days from the date of issue of this quarterly report.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301</xdr:row>
      <xdr:rowOff>9525</xdr:rowOff>
    </xdr:from>
    <xdr:to>
      <xdr:col>12</xdr:col>
      <xdr:colOff>19050</xdr:colOff>
      <xdr:row>303</xdr:row>
      <xdr:rowOff>104775</xdr:rowOff>
    </xdr:to>
    <xdr:sp>
      <xdr:nvSpPr>
        <xdr:cNvPr id="20" name="Rectangle 26"/>
        <xdr:cNvSpPr>
          <a:spLocks/>
        </xdr:cNvSpPr>
      </xdr:nvSpPr>
      <xdr:spPr>
        <a:xfrm>
          <a:off x="495300" y="49072800"/>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the Composition of the Group
</a:t>
          </a:r>
          <a:r>
            <a:rPr lang="en-US" cap="none" sz="1000" b="0" i="0" u="none" baseline="0">
              <a:latin typeface="Arial"/>
              <a:ea typeface="Arial"/>
              <a:cs typeface="Arial"/>
            </a:rPr>
            <a:t>There were no changes to the composition of the Group since the last quarter.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305</xdr:row>
      <xdr:rowOff>9525</xdr:rowOff>
    </xdr:from>
    <xdr:to>
      <xdr:col>12</xdr:col>
      <xdr:colOff>19050</xdr:colOff>
      <xdr:row>309</xdr:row>
      <xdr:rowOff>66675</xdr:rowOff>
    </xdr:to>
    <xdr:sp>
      <xdr:nvSpPr>
        <xdr:cNvPr id="21" name="Rectangle 27"/>
        <xdr:cNvSpPr>
          <a:spLocks/>
        </xdr:cNvSpPr>
      </xdr:nvSpPr>
      <xdr:spPr>
        <a:xfrm>
          <a:off x="495300" y="49720500"/>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Commitments and Contingent Liabilities
</a:t>
          </a:r>
          <a:r>
            <a:rPr lang="en-US" cap="none" sz="1000" b="0" i="0" u="none" baseline="0">
              <a:latin typeface="Arial"/>
              <a:ea typeface="Arial"/>
              <a:cs typeface="Arial"/>
            </a:rPr>
            <a:t>The Group has entered into a number of agreements in the course of business.  Details of the commitments and contingent liabilities as at 21 August 2008 (latest practicable date which is not earlier than 7 days from the date of issue of this interim report)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332</xdr:row>
      <xdr:rowOff>9525</xdr:rowOff>
    </xdr:from>
    <xdr:to>
      <xdr:col>12</xdr:col>
      <xdr:colOff>19050</xdr:colOff>
      <xdr:row>341</xdr:row>
      <xdr:rowOff>142875</xdr:rowOff>
    </xdr:to>
    <xdr:sp>
      <xdr:nvSpPr>
        <xdr:cNvPr id="22" name="Rectangle 28"/>
        <xdr:cNvSpPr>
          <a:spLocks/>
        </xdr:cNvSpPr>
      </xdr:nvSpPr>
      <xdr:spPr>
        <a:xfrm>
          <a:off x="495300" y="54130575"/>
          <a:ext cx="6962775" cy="1590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Review of the Performance
</a:t>
          </a:r>
          <a:r>
            <a:rPr lang="en-US" cap="none" sz="1000" b="0" i="0" u="none" baseline="0">
              <a:latin typeface="Arial"/>
              <a:ea typeface="Arial"/>
              <a:cs typeface="Arial"/>
            </a:rPr>
            <a:t>The Group’s turnover for the quarter under review was higher at RM34.39 million compared to RM29.27 million in the corresponding period last year as a result of higher sales for both Malaysian and Thai operations.  Consequently, the Group recorded a higher profit before tax of RM3.32 million in the current quarter compared to a profit before tax of RM2.17 million for the corresponding period last year.  During the review quarter, the Malaysian market had continued to register satisfactory demand.  The Company had provided an allowance of RM0.25 million for diminution in value of the Company’s investment in CSE Multimedia Technologies Sdn Bhd (“CMT”). The Thai market continues to remain firm, however, the Indian operation has not been able to turn around.  As for the associated company in China, it had contributed a profit of RM0.24 million compared to RM0.07 million in the corresponding period last year.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343</xdr:row>
      <xdr:rowOff>9525</xdr:rowOff>
    </xdr:from>
    <xdr:to>
      <xdr:col>12</xdr:col>
      <xdr:colOff>19050</xdr:colOff>
      <xdr:row>352</xdr:row>
      <xdr:rowOff>9525</xdr:rowOff>
    </xdr:to>
    <xdr:sp>
      <xdr:nvSpPr>
        <xdr:cNvPr id="23" name="Rectangle 29"/>
        <xdr:cNvSpPr>
          <a:spLocks/>
        </xdr:cNvSpPr>
      </xdr:nvSpPr>
      <xdr:spPr>
        <a:xfrm>
          <a:off x="495300" y="55911750"/>
          <a:ext cx="6962775" cy="14573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on Any Material Change in the Profit Before Taxation for the Quarter Reported on as Compared with the Immediate Preceding Quarter.
</a:t>
          </a:r>
          <a:r>
            <a:rPr lang="en-US" cap="none" sz="1000" b="0" i="0" u="none" baseline="0">
              <a:latin typeface="Arial"/>
              <a:ea typeface="Arial"/>
              <a:cs typeface="Arial"/>
            </a:rPr>
            <a:t>The Group’s turnover for the quarter under review was slightly lower at RM34.39 million compared to RM34.53 million the previous quarter.  The Group registered a higher profit before tax of RM3.32 million compared to a profit before tax of RM2.00 million previously.  The higher profit for the Group was attributed to the higher sales volume registered by the Malaysian operation.  The Company had provided an allowance of RM0.25 million for diminution in value of the Company’s investment in CMT.  The associated company in China has contributed a gain of RM0.24 million compared to RM0.17 million the previous quarter.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353</xdr:row>
      <xdr:rowOff>9525</xdr:rowOff>
    </xdr:from>
    <xdr:to>
      <xdr:col>12</xdr:col>
      <xdr:colOff>19050</xdr:colOff>
      <xdr:row>359</xdr:row>
      <xdr:rowOff>66675</xdr:rowOff>
    </xdr:to>
    <xdr:sp>
      <xdr:nvSpPr>
        <xdr:cNvPr id="24" name="Rectangle 30"/>
        <xdr:cNvSpPr>
          <a:spLocks/>
        </xdr:cNvSpPr>
      </xdr:nvSpPr>
      <xdr:spPr>
        <a:xfrm>
          <a:off x="495300" y="57531000"/>
          <a:ext cx="6962775" cy="10287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Prospects for the Current Financial Year 2008
</a:t>
          </a:r>
          <a:r>
            <a:rPr lang="en-US" cap="none" sz="1000" b="0" i="0" u="none" baseline="0">
              <a:latin typeface="Arial"/>
              <a:ea typeface="Arial"/>
              <a:cs typeface="Arial"/>
            </a:rPr>
            <a:t>The Group continues to operate in a highly competitive environment with volatility in prices of commodities and foreign currency rates.  The domestic market is expected to remain firm but may slowdown after the third quarter, while the Thai market is expected to maintain its current level.  The Indian operation is not expected to show significant improvement this year but the associated company in China is expected to show further growth.  Barring unforeseen circumstances, the Group is expected to achieve satisfactory performance.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361</xdr:row>
      <xdr:rowOff>9525</xdr:rowOff>
    </xdr:from>
    <xdr:to>
      <xdr:col>12</xdr:col>
      <xdr:colOff>19050</xdr:colOff>
      <xdr:row>364</xdr:row>
      <xdr:rowOff>47625</xdr:rowOff>
    </xdr:to>
    <xdr:sp>
      <xdr:nvSpPr>
        <xdr:cNvPr id="25" name="Rectangle 31"/>
        <xdr:cNvSpPr>
          <a:spLocks/>
        </xdr:cNvSpPr>
      </xdr:nvSpPr>
      <xdr:spPr>
        <a:xfrm>
          <a:off x="495300" y="58826400"/>
          <a:ext cx="6962775"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Notes for Variance of Actual Profit from Forecast Profit
</a:t>
          </a:r>
          <a:r>
            <a:rPr lang="en-US" cap="none" sz="1000" b="0" i="0" u="none" baseline="0">
              <a:latin typeface="Arial"/>
              <a:ea typeface="Arial"/>
              <a:cs typeface="Arial"/>
            </a:rPr>
            <a:t>There were no profits forecast or profit guarantee issued during the financial period 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365</xdr:row>
      <xdr:rowOff>9525</xdr:rowOff>
    </xdr:from>
    <xdr:to>
      <xdr:col>12</xdr:col>
      <xdr:colOff>19050</xdr:colOff>
      <xdr:row>367</xdr:row>
      <xdr:rowOff>95250</xdr:rowOff>
    </xdr:to>
    <xdr:sp>
      <xdr:nvSpPr>
        <xdr:cNvPr id="26" name="Rectangle 32"/>
        <xdr:cNvSpPr>
          <a:spLocks/>
        </xdr:cNvSpPr>
      </xdr:nvSpPr>
      <xdr:spPr>
        <a:xfrm>
          <a:off x="495300" y="59474100"/>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Taxation 
</a:t>
          </a:r>
          <a:r>
            <a:rPr lang="en-US" cap="none" sz="1000" b="0" i="0" u="none" baseline="0">
              <a:latin typeface="Arial"/>
              <a:ea typeface="Arial"/>
              <a:cs typeface="Arial"/>
            </a:rPr>
            <a:t>Taxation comprised the following:-</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381</xdr:row>
      <xdr:rowOff>9525</xdr:rowOff>
    </xdr:from>
    <xdr:to>
      <xdr:col>12</xdr:col>
      <xdr:colOff>19050</xdr:colOff>
      <xdr:row>389</xdr:row>
      <xdr:rowOff>0</xdr:rowOff>
    </xdr:to>
    <xdr:sp>
      <xdr:nvSpPr>
        <xdr:cNvPr id="27" name="Rectangle 33"/>
        <xdr:cNvSpPr>
          <a:spLocks/>
        </xdr:cNvSpPr>
      </xdr:nvSpPr>
      <xdr:spPr>
        <a:xfrm>
          <a:off x="495300" y="62083950"/>
          <a:ext cx="6962775" cy="1285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of the Group after the transfer from deferred taxation account is lower than the statutory tax rate due to availability of reinvestment allowances.  A local subsidiary, Sunchirin Corporation Sdn Bhd, had obtained the Operational Headquarters status with a 10 years tax waiver effective from 1 January 2006.  The first 7 years tax exempt promotion privilege granted by the Board of Investment (“BOI”), Thailand to our Thai subsidiary on 5 June 2000 had expired on 4 June 2007.  Provision for corporate tax of 30% was made for this project.  The Thai subsidiary had obtained another 7 years tax exempt promotion privileges for its second qualifying project effective from 23 June 2004 until 22 June 2011.  The Withholding tax of 15% was paid in Thailand in respect of interest and royalty income arising from the loans and technical assistance extended to the Thai subsidiary.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391</xdr:row>
      <xdr:rowOff>9525</xdr:rowOff>
    </xdr:from>
    <xdr:to>
      <xdr:col>12</xdr:col>
      <xdr:colOff>19050</xdr:colOff>
      <xdr:row>393</xdr:row>
      <xdr:rowOff>95250</xdr:rowOff>
    </xdr:to>
    <xdr:sp>
      <xdr:nvSpPr>
        <xdr:cNvPr id="28" name="Rectangle 34"/>
        <xdr:cNvSpPr>
          <a:spLocks/>
        </xdr:cNvSpPr>
      </xdr:nvSpPr>
      <xdr:spPr>
        <a:xfrm>
          <a:off x="495300" y="63703200"/>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Profits/(losses) on Sale of Unquoted Investment and/or Properties
</a:t>
          </a:r>
          <a:r>
            <a:rPr lang="en-US" cap="none" sz="1000" b="0" i="0" u="none" baseline="0">
              <a:latin typeface="Arial"/>
              <a:ea typeface="Arial"/>
              <a:cs typeface="Arial"/>
            </a:rPr>
            <a:t>There were no sales of investment and/or properties for the quarter ended 30 June 2008.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395</xdr:row>
      <xdr:rowOff>9525</xdr:rowOff>
    </xdr:from>
    <xdr:to>
      <xdr:col>12</xdr:col>
      <xdr:colOff>19050</xdr:colOff>
      <xdr:row>398</xdr:row>
      <xdr:rowOff>123825</xdr:rowOff>
    </xdr:to>
    <xdr:sp>
      <xdr:nvSpPr>
        <xdr:cNvPr id="29" name="Rectangle 35"/>
        <xdr:cNvSpPr>
          <a:spLocks/>
        </xdr:cNvSpPr>
      </xdr:nvSpPr>
      <xdr:spPr>
        <a:xfrm>
          <a:off x="495300" y="64350900"/>
          <a:ext cx="6962775" cy="6000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Quoted Investments
</a:t>
          </a:r>
          <a:r>
            <a:rPr lang="en-US" cap="none" sz="1000" b="0" i="0" u="none" baseline="0">
              <a:latin typeface="Arial"/>
              <a:ea typeface="Arial"/>
              <a:cs typeface="Arial"/>
            </a:rPr>
            <a:t>    (a)  There were no purchases or sales of quoted securities for the current quarter and financial year-to-date.
    (b)  There were no investments in quoted shares for the current quarter and financial year-to-date.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400</xdr:row>
      <xdr:rowOff>9525</xdr:rowOff>
    </xdr:from>
    <xdr:to>
      <xdr:col>12</xdr:col>
      <xdr:colOff>19050</xdr:colOff>
      <xdr:row>403</xdr:row>
      <xdr:rowOff>76200</xdr:rowOff>
    </xdr:to>
    <xdr:sp>
      <xdr:nvSpPr>
        <xdr:cNvPr id="30" name="Rectangle 36"/>
        <xdr:cNvSpPr>
          <a:spLocks/>
        </xdr:cNvSpPr>
      </xdr:nvSpPr>
      <xdr:spPr>
        <a:xfrm>
          <a:off x="495300" y="65160525"/>
          <a:ext cx="6962775" cy="5524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Status of Corporate Proposals 
</a:t>
          </a:r>
          <a:r>
            <a:rPr lang="en-US" cap="none" sz="1000" b="0" i="0" u="none" baseline="0">
              <a:latin typeface="Arial"/>
              <a:ea typeface="Arial"/>
              <a:cs typeface="Arial"/>
            </a:rPr>
            <a:t>There were no corporate proposals announced as at 21 August 2008 (latest practicable date which is not earlier than 7 days from the date of issue of this interim report.</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405</xdr:row>
      <xdr:rowOff>9525</xdr:rowOff>
    </xdr:from>
    <xdr:to>
      <xdr:col>12</xdr:col>
      <xdr:colOff>19050</xdr:colOff>
      <xdr:row>407</xdr:row>
      <xdr:rowOff>104775</xdr:rowOff>
    </xdr:to>
    <xdr:sp>
      <xdr:nvSpPr>
        <xdr:cNvPr id="31" name="Rectangle 37"/>
        <xdr:cNvSpPr>
          <a:spLocks/>
        </xdr:cNvSpPr>
      </xdr:nvSpPr>
      <xdr:spPr>
        <a:xfrm>
          <a:off x="495300" y="65970150"/>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Group Borrowings 
</a:t>
          </a:r>
          <a:r>
            <a:rPr lang="en-US" cap="none" sz="1000" b="0" i="0" u="none" baseline="0">
              <a:latin typeface="Arial"/>
              <a:ea typeface="Arial"/>
              <a:cs typeface="Arial"/>
            </a:rPr>
            <a:t>Total borrowings as at 30 June 2008 were as follows:-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430</xdr:row>
      <xdr:rowOff>9525</xdr:rowOff>
    </xdr:from>
    <xdr:to>
      <xdr:col>12</xdr:col>
      <xdr:colOff>19050</xdr:colOff>
      <xdr:row>444</xdr:row>
      <xdr:rowOff>95250</xdr:rowOff>
    </xdr:to>
    <xdr:sp>
      <xdr:nvSpPr>
        <xdr:cNvPr id="32" name="Rectangle 40"/>
        <xdr:cNvSpPr>
          <a:spLocks/>
        </xdr:cNvSpPr>
      </xdr:nvSpPr>
      <xdr:spPr>
        <a:xfrm>
          <a:off x="495300" y="70056375"/>
          <a:ext cx="6962775" cy="2352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Financial Instruments with Off Balance Sheet Risk
</a:t>
          </a:r>
          <a:r>
            <a:rPr lang="en-US" cap="none" sz="1000" b="0" i="0" u="none" baseline="0">
              <a:latin typeface="Arial"/>
              <a:ea typeface="Arial"/>
              <a:cs typeface="Arial"/>
            </a:rPr>
            <a:t>The Group enters into short-term foreign exchange contracts to hedge its exposure to currency fluctuations affecting certain foreign currency denominated trade payables and receivables.  The Financial instruments are viewed as risk management tools by the Group and are not used for trading or speculative purposes.  
There is no outstanding financial instrument with off balance sheet risk as at 21 August 2008, the latest practicable date which is not earlier than 7 days from the date of issue of this interim report. 
There are no cash requirements on these contracts and the Group only uses forward foreign currency contracts as a hedging instrument on a certain portion of the Group’s purchases from foreign exchange rate movement.
All foreign currency translation gain and losses are measured for the interim financial reporting by the same principle as at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447</xdr:row>
      <xdr:rowOff>9525</xdr:rowOff>
    </xdr:from>
    <xdr:to>
      <xdr:col>12</xdr:col>
      <xdr:colOff>19050</xdr:colOff>
      <xdr:row>456</xdr:row>
      <xdr:rowOff>57150</xdr:rowOff>
    </xdr:to>
    <xdr:sp>
      <xdr:nvSpPr>
        <xdr:cNvPr id="33" name="Rectangle 42"/>
        <xdr:cNvSpPr>
          <a:spLocks/>
        </xdr:cNvSpPr>
      </xdr:nvSpPr>
      <xdr:spPr>
        <a:xfrm>
          <a:off x="495300" y="72809100"/>
          <a:ext cx="6962775" cy="1504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Litigation
</a:t>
          </a:r>
          <a:r>
            <a:rPr lang="en-US" cap="none" sz="1000" b="0" i="0" u="none" baseline="0">
              <a:latin typeface="Arial"/>
              <a:ea typeface="Arial"/>
              <a:cs typeface="Arial"/>
            </a:rPr>
            <a:t>Saved as disclosed below, there was no material litigation as at 21 August 2008, the latest practicable date which is not earlier than 7 days from the date of issue of this interim report:-
The Company had previously reported that it had  on 26 October, 2007, appealed against the compensation sum offered for the compulsory land acquisition of EMR7697, Lot 1290 Mukim of Klang, District of Klang, Selangor Darul Ehsan.  Following to the hearing on 12 June 2008, the High Court of Shah Alam had postponed the hearing to 29 August 2008 in relation to the said compulsory acquisition.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457</xdr:row>
      <xdr:rowOff>9525</xdr:rowOff>
    </xdr:from>
    <xdr:to>
      <xdr:col>12</xdr:col>
      <xdr:colOff>19050</xdr:colOff>
      <xdr:row>460</xdr:row>
      <xdr:rowOff>38100</xdr:rowOff>
    </xdr:to>
    <xdr:sp>
      <xdr:nvSpPr>
        <xdr:cNvPr id="34" name="Rectangle 44"/>
        <xdr:cNvSpPr>
          <a:spLocks/>
        </xdr:cNvSpPr>
      </xdr:nvSpPr>
      <xdr:spPr>
        <a:xfrm>
          <a:off x="495300" y="74428350"/>
          <a:ext cx="6962775" cy="5143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a:t>
          </a:r>
          <a:r>
            <a:rPr lang="en-US" cap="none" sz="1000" b="0" i="0" u="none" baseline="0">
              <a:latin typeface="Arial"/>
              <a:ea typeface="Arial"/>
              <a:cs typeface="Arial"/>
            </a:rPr>
            <a:t>The Board does not recommend any interim dividend for the current quarter.  The dividend paid in the current financial year-to-date was in respect of the financial year ended 31 December 2007 which comprised:-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461</xdr:row>
      <xdr:rowOff>9525</xdr:rowOff>
    </xdr:from>
    <xdr:to>
      <xdr:col>12</xdr:col>
      <xdr:colOff>19050</xdr:colOff>
      <xdr:row>465</xdr:row>
      <xdr:rowOff>114300</xdr:rowOff>
    </xdr:to>
    <xdr:sp>
      <xdr:nvSpPr>
        <xdr:cNvPr id="35" name="Rectangle 45"/>
        <xdr:cNvSpPr>
          <a:spLocks/>
        </xdr:cNvSpPr>
      </xdr:nvSpPr>
      <xdr:spPr>
        <a:xfrm>
          <a:off x="885825" y="75076050"/>
          <a:ext cx="6572250" cy="752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(2007: 5.0 sen less income tax at 27%, paid on 13 August 2007) per ordinary share of which 3.0 sen will be net of income tax at 26% and another 2.0 sen will be tax exempted; and</a:t>
          </a:r>
          <a:r>
            <a:rPr lang="en-US" cap="none" sz="1000" b="1" i="0" u="none" baseline="0">
              <a:latin typeface="Arial"/>
              <a:ea typeface="Arial"/>
              <a:cs typeface="Arial"/>
            </a:rPr>
            <a:t>
</a:t>
          </a:r>
          <a:r>
            <a:rPr lang="en-US" cap="none" sz="1000" b="0" i="0" u="none" baseline="0">
              <a:latin typeface="Arial"/>
              <a:ea typeface="Arial"/>
              <a:cs typeface="Arial"/>
            </a:rPr>
            <a:t>the special tax exempt dividend of 2.0 sen.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O497"/>
  <sheetViews>
    <sheetView tabSelected="1" zoomScaleSheetLayoutView="100" workbookViewId="0" topLeftCell="A1">
      <selection activeCell="G22" sqref="G22"/>
    </sheetView>
  </sheetViews>
  <sheetFormatPr defaultColWidth="9.140625" defaultRowHeight="12.75"/>
  <cols>
    <col min="1" max="1" width="1.57421875" style="0" customWidth="1"/>
    <col min="2" max="2" width="5.8515625" style="0" customWidth="1"/>
    <col min="3" max="3" width="5.57421875" style="0" customWidth="1"/>
    <col min="4" max="4" width="5.421875" style="0" customWidth="1"/>
    <col min="5" max="5" width="7.57421875" style="0" customWidth="1"/>
    <col min="6" max="6" width="9.57421875" style="0" customWidth="1"/>
    <col min="7" max="7" width="12.421875" style="0" customWidth="1"/>
    <col min="8" max="8" width="12.140625" style="0" customWidth="1"/>
    <col min="9" max="12" width="12.8515625" style="0" customWidth="1"/>
    <col min="13" max="13" width="1.8515625" style="0" customWidth="1"/>
    <col min="14" max="14" width="10.7109375" style="0" customWidth="1"/>
    <col min="15" max="15" width="9.140625" style="80" customWidth="1"/>
  </cols>
  <sheetData>
    <row r="1" ht="14.25" customHeight="1"/>
    <row r="2" ht="11.25" customHeight="1">
      <c r="B2" s="1"/>
    </row>
    <row r="3" ht="18.75">
      <c r="E3" s="16" t="s">
        <v>81</v>
      </c>
    </row>
    <row r="6" ht="15">
      <c r="B6" s="1" t="s">
        <v>0</v>
      </c>
    </row>
    <row r="7" ht="12.75">
      <c r="B7" s="2" t="s">
        <v>1</v>
      </c>
    </row>
    <row r="8" ht="12.75">
      <c r="B8" s="2"/>
    </row>
    <row r="9" ht="12.75">
      <c r="B9" s="2"/>
    </row>
    <row r="10" spans="2:13" ht="15">
      <c r="B10" s="8" t="s">
        <v>2</v>
      </c>
      <c r="C10" s="9"/>
      <c r="D10" s="9"/>
      <c r="E10" s="9"/>
      <c r="F10" s="9"/>
      <c r="G10" s="9"/>
      <c r="H10" s="9"/>
      <c r="I10" s="9"/>
      <c r="J10" s="9"/>
      <c r="K10" s="9"/>
      <c r="L10" s="9"/>
      <c r="M10" s="9"/>
    </row>
    <row r="11" spans="2:13" ht="12.75">
      <c r="B11" s="10"/>
      <c r="C11" s="9"/>
      <c r="D11" s="9"/>
      <c r="E11" s="9"/>
      <c r="F11" s="9"/>
      <c r="G11" s="9"/>
      <c r="H11" s="9"/>
      <c r="I11" s="9"/>
      <c r="J11" s="9"/>
      <c r="K11" s="9"/>
      <c r="L11" s="9"/>
      <c r="M11" s="9"/>
    </row>
    <row r="12" spans="2:13" ht="12.75">
      <c r="B12" s="11" t="s">
        <v>3</v>
      </c>
      <c r="C12" s="9"/>
      <c r="D12" s="9"/>
      <c r="E12" s="9"/>
      <c r="F12" s="9"/>
      <c r="G12" s="9"/>
      <c r="H12" s="9"/>
      <c r="I12" s="9"/>
      <c r="J12" s="9"/>
      <c r="K12" s="9"/>
      <c r="L12" s="9"/>
      <c r="M12" s="9"/>
    </row>
    <row r="13" spans="2:13" ht="12.75">
      <c r="B13" s="2"/>
      <c r="C13" s="9"/>
      <c r="D13" s="9"/>
      <c r="E13" s="9"/>
      <c r="F13" s="9"/>
      <c r="G13" s="9"/>
      <c r="H13" s="9"/>
      <c r="I13" s="9"/>
      <c r="J13" s="9"/>
      <c r="K13" s="9"/>
      <c r="L13" s="9"/>
      <c r="M13" s="9"/>
    </row>
    <row r="14" spans="2:13" ht="12.75">
      <c r="B14" s="9"/>
      <c r="C14" s="9"/>
      <c r="D14" s="9"/>
      <c r="E14" s="9"/>
      <c r="F14" s="9"/>
      <c r="H14" s="9"/>
      <c r="I14" s="106" t="s">
        <v>4</v>
      </c>
      <c r="J14" s="106"/>
      <c r="K14" s="106" t="s">
        <v>5</v>
      </c>
      <c r="L14" s="106"/>
      <c r="M14" s="9"/>
    </row>
    <row r="15" spans="2:13" ht="12.75">
      <c r="B15" s="9"/>
      <c r="C15" s="9"/>
      <c r="D15" s="9"/>
      <c r="E15" s="9"/>
      <c r="F15" s="9"/>
      <c r="H15" s="9"/>
      <c r="I15" s="17" t="s">
        <v>6</v>
      </c>
      <c r="J15" s="17" t="s">
        <v>7</v>
      </c>
      <c r="K15" s="17" t="s">
        <v>8</v>
      </c>
      <c r="L15" s="17" t="s">
        <v>8</v>
      </c>
      <c r="M15" s="9"/>
    </row>
    <row r="16" spans="8:15" s="9" customFormat="1" ht="12.75">
      <c r="H16" s="73"/>
      <c r="I16" s="17" t="s">
        <v>9</v>
      </c>
      <c r="J16" s="17" t="s">
        <v>9</v>
      </c>
      <c r="K16" s="17" t="s">
        <v>10</v>
      </c>
      <c r="L16" s="17" t="s">
        <v>11</v>
      </c>
      <c r="O16" s="79"/>
    </row>
    <row r="17" spans="8:41" s="9" customFormat="1" ht="12.75">
      <c r="H17" s="73"/>
      <c r="I17" s="17" t="s">
        <v>12</v>
      </c>
      <c r="J17" s="17" t="s">
        <v>12</v>
      </c>
      <c r="K17" s="17" t="s">
        <v>13</v>
      </c>
      <c r="L17" s="17" t="s">
        <v>13</v>
      </c>
      <c r="O17" s="79"/>
      <c r="W17" s="2"/>
      <c r="Y17" s="2"/>
      <c r="AA17" s="2"/>
      <c r="AC17" s="2"/>
      <c r="AK17" s="2"/>
      <c r="AL17" s="23"/>
      <c r="AM17" s="23"/>
      <c r="AN17" s="23"/>
      <c r="AO17" s="23"/>
    </row>
    <row r="18" spans="8:41" s="9" customFormat="1" ht="12.75">
      <c r="H18" s="20" t="s">
        <v>14</v>
      </c>
      <c r="I18" s="105">
        <v>39629</v>
      </c>
      <c r="J18" s="105">
        <v>39263</v>
      </c>
      <c r="K18" s="105">
        <v>39629</v>
      </c>
      <c r="L18" s="105">
        <v>39263</v>
      </c>
      <c r="O18" s="79"/>
      <c r="W18" s="2"/>
      <c r="Y18" s="2"/>
      <c r="AA18" s="2"/>
      <c r="AC18" s="2"/>
      <c r="AK18" s="2"/>
      <c r="AL18" s="23"/>
      <c r="AM18" s="23"/>
      <c r="AN18" s="23"/>
      <c r="AO18" s="23"/>
    </row>
    <row r="19" spans="8:15" s="9" customFormat="1" ht="12.75">
      <c r="H19" s="73"/>
      <c r="I19" s="17" t="s">
        <v>15</v>
      </c>
      <c r="J19" s="17" t="s">
        <v>15</v>
      </c>
      <c r="K19" s="17" t="s">
        <v>15</v>
      </c>
      <c r="L19" s="17" t="s">
        <v>15</v>
      </c>
      <c r="O19" s="79"/>
    </row>
    <row r="20" spans="2:13" ht="12.75">
      <c r="B20" s="2"/>
      <c r="C20" s="9"/>
      <c r="D20" s="9"/>
      <c r="E20" s="9"/>
      <c r="F20" s="9"/>
      <c r="G20" s="9"/>
      <c r="H20" s="73"/>
      <c r="I20" s="47"/>
      <c r="J20" s="47"/>
      <c r="K20" s="47"/>
      <c r="L20" s="47"/>
      <c r="M20" s="9"/>
    </row>
    <row r="21" spans="2:13" ht="12.75">
      <c r="B21" s="2" t="s">
        <v>16</v>
      </c>
      <c r="C21" s="9"/>
      <c r="D21" s="9"/>
      <c r="E21" s="9"/>
      <c r="F21" s="9"/>
      <c r="G21" s="9"/>
      <c r="H21" s="74"/>
      <c r="I21" s="48">
        <v>34393</v>
      </c>
      <c r="J21" s="48">
        <v>29269</v>
      </c>
      <c r="K21" s="48">
        <v>68923</v>
      </c>
      <c r="L21" s="47">
        <v>55470</v>
      </c>
      <c r="M21" s="9"/>
    </row>
    <row r="22" spans="2:13" ht="12.75">
      <c r="B22" s="2" t="s">
        <v>17</v>
      </c>
      <c r="C22" s="9"/>
      <c r="D22" s="9"/>
      <c r="E22" s="9"/>
      <c r="F22" s="9"/>
      <c r="G22" s="9"/>
      <c r="H22" s="73"/>
      <c r="I22" s="47"/>
      <c r="J22" s="47"/>
      <c r="K22" s="47"/>
      <c r="L22" s="47"/>
      <c r="M22" s="9"/>
    </row>
    <row r="23" spans="2:13" ht="12.75">
      <c r="B23" s="2" t="s">
        <v>18</v>
      </c>
      <c r="C23" s="9"/>
      <c r="D23" s="9"/>
      <c r="E23" s="9"/>
      <c r="F23" s="12"/>
      <c r="G23" s="12"/>
      <c r="H23" s="74"/>
      <c r="I23" s="48">
        <v>-30744</v>
      </c>
      <c r="J23" s="47">
        <v>-27348</v>
      </c>
      <c r="K23" s="47">
        <v>-63336</v>
      </c>
      <c r="L23" s="47">
        <v>-54295</v>
      </c>
      <c r="M23" s="9"/>
    </row>
    <row r="24" spans="2:13" ht="12.75">
      <c r="B24" s="2"/>
      <c r="C24" s="9"/>
      <c r="D24" s="9"/>
      <c r="E24" s="9"/>
      <c r="F24" s="9"/>
      <c r="G24" s="9"/>
      <c r="H24" s="73"/>
      <c r="I24" s="47"/>
      <c r="J24" s="47"/>
      <c r="K24" s="47"/>
      <c r="L24" s="47"/>
      <c r="M24" s="9"/>
    </row>
    <row r="25" spans="2:13" ht="12.75">
      <c r="B25" s="2" t="s">
        <v>19</v>
      </c>
      <c r="C25" s="9"/>
      <c r="D25" s="9"/>
      <c r="E25" s="2"/>
      <c r="F25" s="2"/>
      <c r="G25" s="2"/>
      <c r="H25" s="20"/>
      <c r="I25" s="47">
        <v>-550</v>
      </c>
      <c r="J25" s="47">
        <v>261</v>
      </c>
      <c r="K25" s="47">
        <v>-631</v>
      </c>
      <c r="L25" s="47">
        <v>939</v>
      </c>
      <c r="M25" s="9"/>
    </row>
    <row r="26" spans="2:16" ht="12.75">
      <c r="B26" s="9"/>
      <c r="C26" s="9"/>
      <c r="D26" s="9"/>
      <c r="E26" s="9"/>
      <c r="F26" s="9"/>
      <c r="G26" s="9"/>
      <c r="H26" s="73"/>
      <c r="I26" s="49"/>
      <c r="J26" s="47"/>
      <c r="K26" s="47"/>
      <c r="L26" s="47"/>
      <c r="M26" s="9"/>
      <c r="P26" s="5"/>
    </row>
    <row r="27" spans="2:13" ht="12.75">
      <c r="B27" s="2" t="s">
        <v>21</v>
      </c>
      <c r="C27" s="9"/>
      <c r="D27" s="9"/>
      <c r="E27" s="12"/>
      <c r="F27" s="2"/>
      <c r="G27" s="12"/>
      <c r="H27" s="20"/>
      <c r="I27" s="50">
        <f>SUM(I20:I26)</f>
        <v>3099</v>
      </c>
      <c r="J27" s="50">
        <f>SUM(J20:J26)</f>
        <v>2182</v>
      </c>
      <c r="K27" s="50">
        <f>SUM(K20:K26)</f>
        <v>4956</v>
      </c>
      <c r="L27" s="50">
        <f>SUM(L20:L26)</f>
        <v>2114</v>
      </c>
      <c r="M27" s="9"/>
    </row>
    <row r="28" spans="2:13" ht="12.75">
      <c r="B28" s="2"/>
      <c r="C28" s="9"/>
      <c r="D28" s="9"/>
      <c r="E28" s="9"/>
      <c r="F28" s="9"/>
      <c r="G28" s="9"/>
      <c r="H28" s="73"/>
      <c r="I28" s="47"/>
      <c r="J28" s="47"/>
      <c r="K28" s="47"/>
      <c r="L28" s="47"/>
      <c r="M28" s="9"/>
    </row>
    <row r="29" spans="2:13" ht="12.75">
      <c r="B29" s="2" t="s">
        <v>22</v>
      </c>
      <c r="C29" s="9"/>
      <c r="D29" s="9"/>
      <c r="E29" s="2"/>
      <c r="F29" s="9"/>
      <c r="G29" s="2"/>
      <c r="H29" s="20"/>
      <c r="I29" s="48">
        <v>-20</v>
      </c>
      <c r="J29" s="48">
        <v>-77</v>
      </c>
      <c r="K29" s="47">
        <v>-48</v>
      </c>
      <c r="L29" s="47">
        <v>-155</v>
      </c>
      <c r="M29" s="9"/>
    </row>
    <row r="30" spans="2:13" ht="12.75">
      <c r="B30" s="2"/>
      <c r="C30" s="9"/>
      <c r="D30" s="9"/>
      <c r="E30" s="9"/>
      <c r="F30" s="9"/>
      <c r="G30" s="9"/>
      <c r="H30" s="73"/>
      <c r="I30" s="47"/>
      <c r="J30" s="47"/>
      <c r="K30" s="47"/>
      <c r="L30" s="47"/>
      <c r="M30" s="9"/>
    </row>
    <row r="31" spans="2:13" ht="12.75">
      <c r="B31" s="2" t="s">
        <v>23</v>
      </c>
      <c r="C31" s="9"/>
      <c r="D31" s="2"/>
      <c r="E31" s="2"/>
      <c r="F31" s="2"/>
      <c r="G31" s="9"/>
      <c r="H31" s="73"/>
      <c r="I31" s="47">
        <v>239</v>
      </c>
      <c r="J31" s="47">
        <v>68</v>
      </c>
      <c r="K31" s="47">
        <v>411</v>
      </c>
      <c r="L31" s="47">
        <v>90</v>
      </c>
      <c r="M31" s="9"/>
    </row>
    <row r="32" spans="2:14" ht="12.75">
      <c r="B32" s="9"/>
      <c r="C32" s="9"/>
      <c r="D32" s="9"/>
      <c r="E32" s="9"/>
      <c r="F32" s="9"/>
      <c r="G32" s="9"/>
      <c r="H32" s="73"/>
      <c r="I32" s="47"/>
      <c r="J32" s="47"/>
      <c r="K32" s="47"/>
      <c r="L32" s="47"/>
      <c r="M32" s="9"/>
      <c r="N32" s="5"/>
    </row>
    <row r="33" spans="2:13" ht="12.75">
      <c r="B33" s="2" t="s">
        <v>24</v>
      </c>
      <c r="C33" s="9"/>
      <c r="D33" s="9"/>
      <c r="E33" s="9"/>
      <c r="F33" s="12"/>
      <c r="G33" s="2"/>
      <c r="H33" s="74"/>
      <c r="I33" s="50">
        <f>SUM(I27:I32)</f>
        <v>3318</v>
      </c>
      <c r="J33" s="50">
        <f>SUM(J27:J32)</f>
        <v>2173</v>
      </c>
      <c r="K33" s="50">
        <f>SUM(K27:K32)</f>
        <v>5319</v>
      </c>
      <c r="L33" s="50">
        <f>SUM(L27:L32)</f>
        <v>2049</v>
      </c>
      <c r="M33" s="9"/>
    </row>
    <row r="34" spans="2:13" ht="12.75">
      <c r="B34" s="2"/>
      <c r="C34" s="9"/>
      <c r="D34" s="9"/>
      <c r="E34" s="9"/>
      <c r="F34" s="9"/>
      <c r="G34" s="9"/>
      <c r="H34" s="73"/>
      <c r="I34" s="47"/>
      <c r="J34" s="47"/>
      <c r="K34" s="47"/>
      <c r="L34" s="47"/>
      <c r="M34" s="9"/>
    </row>
    <row r="35" spans="2:13" ht="12.75">
      <c r="B35" s="2" t="s">
        <v>25</v>
      </c>
      <c r="C35" s="9"/>
      <c r="D35" s="9"/>
      <c r="E35" s="9"/>
      <c r="F35" s="9"/>
      <c r="G35" s="2"/>
      <c r="H35" s="20" t="s">
        <v>241</v>
      </c>
      <c r="I35" s="48">
        <v>-229</v>
      </c>
      <c r="J35" s="48">
        <v>-313</v>
      </c>
      <c r="K35" s="48">
        <v>-802</v>
      </c>
      <c r="L35" s="47">
        <v>-447</v>
      </c>
      <c r="M35" s="9"/>
    </row>
    <row r="36" spans="2:15" ht="12.75">
      <c r="B36" s="9"/>
      <c r="C36" s="9"/>
      <c r="D36" s="9"/>
      <c r="E36" s="9"/>
      <c r="F36" s="9"/>
      <c r="G36" s="9"/>
      <c r="H36" s="73"/>
      <c r="I36" s="47"/>
      <c r="J36" s="47"/>
      <c r="K36" s="47"/>
      <c r="L36" s="47"/>
      <c r="M36" s="9"/>
      <c r="O36" s="81"/>
    </row>
    <row r="37" spans="2:13" ht="12.75">
      <c r="B37" s="2" t="s">
        <v>26</v>
      </c>
      <c r="C37" s="9"/>
      <c r="D37" s="9"/>
      <c r="E37" s="9"/>
      <c r="F37" s="12"/>
      <c r="G37" s="2"/>
      <c r="H37" s="74"/>
      <c r="I37" s="50">
        <f>SUM(I33:I36)</f>
        <v>3089</v>
      </c>
      <c r="J37" s="50">
        <f>SUM(J33:J36)</f>
        <v>1860</v>
      </c>
      <c r="K37" s="50">
        <f>SUM(K33:K36)</f>
        <v>4517</v>
      </c>
      <c r="L37" s="50">
        <f>SUM(L33:L36)</f>
        <v>1602</v>
      </c>
      <c r="M37" s="9"/>
    </row>
    <row r="38" spans="2:13" ht="12.75">
      <c r="B38" s="2"/>
      <c r="C38" s="9"/>
      <c r="D38" s="9"/>
      <c r="E38" s="9"/>
      <c r="F38" s="9"/>
      <c r="G38" s="9"/>
      <c r="H38" s="73"/>
      <c r="I38" s="47"/>
      <c r="J38" s="47"/>
      <c r="K38" s="47"/>
      <c r="L38" s="47"/>
      <c r="M38" s="9"/>
    </row>
    <row r="39" spans="2:14" ht="12.75">
      <c r="B39" s="2" t="s">
        <v>27</v>
      </c>
      <c r="C39" s="9"/>
      <c r="D39" s="9"/>
      <c r="E39" s="9"/>
      <c r="F39" s="9"/>
      <c r="G39" s="2"/>
      <c r="H39" s="73"/>
      <c r="I39" s="48">
        <v>0</v>
      </c>
      <c r="J39" s="48">
        <v>0</v>
      </c>
      <c r="K39" s="48">
        <v>0</v>
      </c>
      <c r="L39" s="47">
        <v>0</v>
      </c>
      <c r="M39" s="2"/>
      <c r="N39" s="4"/>
    </row>
    <row r="40" spans="2:15" ht="12.75">
      <c r="B40" s="9"/>
      <c r="C40" s="9"/>
      <c r="D40" s="9"/>
      <c r="E40" s="9"/>
      <c r="F40" s="9"/>
      <c r="G40" s="9"/>
      <c r="H40" s="73"/>
      <c r="I40" s="47"/>
      <c r="J40" s="47"/>
      <c r="K40" s="47"/>
      <c r="L40" s="47"/>
      <c r="M40" s="9"/>
      <c r="O40" s="81"/>
    </row>
    <row r="41" spans="2:13" ht="13.5" thickBot="1">
      <c r="B41" s="2" t="s">
        <v>30</v>
      </c>
      <c r="C41" s="9"/>
      <c r="D41" s="9"/>
      <c r="E41" s="13"/>
      <c r="F41" s="13"/>
      <c r="G41" s="14"/>
      <c r="H41" s="75"/>
      <c r="I41" s="52">
        <f>SUM(I37:I40)</f>
        <v>3089</v>
      </c>
      <c r="J41" s="52">
        <f>SUM(J37:J40)</f>
        <v>1860</v>
      </c>
      <c r="K41" s="52">
        <f>SUM(K37:K40)</f>
        <v>4517</v>
      </c>
      <c r="L41" s="52">
        <f>SUM(L37:L40)</f>
        <v>1602</v>
      </c>
      <c r="M41" s="9"/>
    </row>
    <row r="42" spans="2:13" ht="13.5" thickTop="1">
      <c r="B42" s="2"/>
      <c r="C42" s="9"/>
      <c r="D42" s="9"/>
      <c r="E42" s="9"/>
      <c r="F42" s="9"/>
      <c r="G42" s="9"/>
      <c r="H42" s="73"/>
      <c r="I42" s="47"/>
      <c r="J42" s="47"/>
      <c r="K42" s="47"/>
      <c r="L42" s="47"/>
      <c r="M42" s="9"/>
    </row>
    <row r="43" spans="2:13" ht="12.75">
      <c r="B43" s="2" t="s">
        <v>31</v>
      </c>
      <c r="C43" s="9"/>
      <c r="D43" s="9"/>
      <c r="E43" s="9"/>
      <c r="F43" s="9"/>
      <c r="G43" s="9"/>
      <c r="H43" s="73"/>
      <c r="I43" s="47"/>
      <c r="J43" s="47"/>
      <c r="K43" s="47"/>
      <c r="L43" s="47"/>
      <c r="M43" s="9"/>
    </row>
    <row r="44" spans="2:13" ht="13.5" thickBot="1">
      <c r="B44" s="9"/>
      <c r="C44" s="2" t="s">
        <v>32</v>
      </c>
      <c r="D44" s="9"/>
      <c r="E44" s="9"/>
      <c r="F44" s="14"/>
      <c r="G44" s="13"/>
      <c r="H44" s="76"/>
      <c r="I44" s="53">
        <f>I41</f>
        <v>3089</v>
      </c>
      <c r="J44" s="53">
        <f>J41</f>
        <v>1860</v>
      </c>
      <c r="K44" s="53">
        <f>K41</f>
        <v>4517</v>
      </c>
      <c r="L44" s="53">
        <f>L41</f>
        <v>1602</v>
      </c>
      <c r="M44" s="9"/>
    </row>
    <row r="45" spans="2:13" ht="13.5" thickTop="1">
      <c r="B45" s="2"/>
      <c r="C45" s="9"/>
      <c r="D45" s="9"/>
      <c r="E45" s="9"/>
      <c r="F45" s="9"/>
      <c r="G45" s="9"/>
      <c r="H45" s="9"/>
      <c r="I45" s="47"/>
      <c r="J45" s="47"/>
      <c r="K45" s="47"/>
      <c r="L45" s="47"/>
      <c r="M45" s="9"/>
    </row>
    <row r="46" spans="2:13" ht="12.75">
      <c r="B46" s="2"/>
      <c r="C46" s="9"/>
      <c r="D46" s="9"/>
      <c r="E46" s="9"/>
      <c r="F46" s="9"/>
      <c r="G46" s="9"/>
      <c r="H46" s="9"/>
      <c r="I46" s="47"/>
      <c r="J46" s="47"/>
      <c r="K46" s="47"/>
      <c r="L46" s="47"/>
      <c r="M46" s="9"/>
    </row>
    <row r="47" spans="2:13" ht="12.75">
      <c r="B47" s="2" t="s">
        <v>33</v>
      </c>
      <c r="C47" s="2"/>
      <c r="D47" s="9"/>
      <c r="E47" s="2"/>
      <c r="F47" s="9"/>
      <c r="G47" s="9"/>
      <c r="H47" s="9"/>
      <c r="I47" s="48" t="s">
        <v>34</v>
      </c>
      <c r="J47" s="47"/>
      <c r="K47" s="47"/>
      <c r="L47" s="47"/>
      <c r="M47" s="9"/>
    </row>
    <row r="48" spans="2:13" ht="12.75">
      <c r="B48" s="2" t="s">
        <v>35</v>
      </c>
      <c r="C48" s="9"/>
      <c r="D48" s="9"/>
      <c r="E48" s="9"/>
      <c r="F48" s="9"/>
      <c r="G48" s="9"/>
      <c r="H48" s="9"/>
      <c r="I48" s="47"/>
      <c r="J48" s="47"/>
      <c r="K48" s="47"/>
      <c r="L48" s="47"/>
      <c r="M48" s="9"/>
    </row>
    <row r="49" spans="2:13" ht="12.75">
      <c r="B49" s="9"/>
      <c r="C49" s="2" t="s">
        <v>36</v>
      </c>
      <c r="D49" s="2" t="s">
        <v>43</v>
      </c>
      <c r="E49" s="9"/>
      <c r="F49" s="9"/>
      <c r="G49" s="9"/>
      <c r="H49" s="2"/>
      <c r="I49" s="54">
        <f>I41/I50*100</f>
        <v>7.542056302951876</v>
      </c>
      <c r="J49" s="54">
        <f>J41/J50*100</f>
        <v>4.541348243279537</v>
      </c>
      <c r="K49" s="54">
        <f>K41/K50*100</f>
        <v>11.028639792953586</v>
      </c>
      <c r="L49" s="54">
        <f>L41/L50*100</f>
        <v>3.9114192934052787</v>
      </c>
      <c r="M49" s="9"/>
    </row>
    <row r="50" spans="2:13" ht="12.75">
      <c r="B50" s="9"/>
      <c r="C50" s="9"/>
      <c r="D50" s="2" t="s">
        <v>37</v>
      </c>
      <c r="E50" s="12"/>
      <c r="F50" s="12"/>
      <c r="G50" s="12"/>
      <c r="H50" s="12"/>
      <c r="I50" s="51">
        <v>40957</v>
      </c>
      <c r="J50" s="51">
        <v>40957</v>
      </c>
      <c r="K50" s="68">
        <v>40957</v>
      </c>
      <c r="L50" s="51">
        <v>40957</v>
      </c>
      <c r="M50" s="9"/>
    </row>
    <row r="51" spans="2:13" ht="12.75">
      <c r="B51" s="9"/>
      <c r="C51" s="9"/>
      <c r="D51" s="2" t="s">
        <v>38</v>
      </c>
      <c r="E51" s="9"/>
      <c r="F51" s="9"/>
      <c r="G51" s="9"/>
      <c r="H51" s="9"/>
      <c r="I51" s="47"/>
      <c r="J51" s="47"/>
      <c r="K51" s="47"/>
      <c r="L51" s="47"/>
      <c r="M51" s="9"/>
    </row>
    <row r="52" spans="2:13" ht="12.75">
      <c r="B52" s="9"/>
      <c r="C52" s="9"/>
      <c r="D52" s="2"/>
      <c r="E52" s="9"/>
      <c r="F52" s="9"/>
      <c r="G52" s="9"/>
      <c r="H52" s="9"/>
      <c r="I52" s="47"/>
      <c r="J52" s="47"/>
      <c r="K52" s="47"/>
      <c r="L52" s="47"/>
      <c r="M52" s="9"/>
    </row>
    <row r="53" spans="2:13" ht="12.75">
      <c r="B53" s="9"/>
      <c r="C53" s="2" t="s">
        <v>39</v>
      </c>
      <c r="D53" s="2" t="s">
        <v>40</v>
      </c>
      <c r="E53" s="9"/>
      <c r="F53" s="2"/>
      <c r="G53" s="2"/>
      <c r="H53" s="2"/>
      <c r="I53" s="55" t="s">
        <v>230</v>
      </c>
      <c r="J53" s="55" t="s">
        <v>230</v>
      </c>
      <c r="K53" s="55" t="s">
        <v>230</v>
      </c>
      <c r="L53" s="55" t="s">
        <v>230</v>
      </c>
      <c r="M53" s="9"/>
    </row>
    <row r="54" spans="2:13" ht="12.75">
      <c r="B54" s="9"/>
      <c r="C54" s="9"/>
      <c r="D54" s="2" t="s">
        <v>37</v>
      </c>
      <c r="E54" s="2"/>
      <c r="F54" s="2"/>
      <c r="G54" s="2"/>
      <c r="H54" s="9"/>
      <c r="I54" s="56" t="s">
        <v>230</v>
      </c>
      <c r="J54" s="56" t="s">
        <v>230</v>
      </c>
      <c r="K54" s="56" t="s">
        <v>230</v>
      </c>
      <c r="L54" s="56" t="s">
        <v>230</v>
      </c>
      <c r="M54" s="9"/>
    </row>
    <row r="55" spans="2:13" ht="12.75">
      <c r="B55" s="10"/>
      <c r="C55" s="9"/>
      <c r="D55" s="2" t="s">
        <v>41</v>
      </c>
      <c r="E55" s="9"/>
      <c r="F55" s="9"/>
      <c r="G55" s="9"/>
      <c r="H55" s="9"/>
      <c r="I55" s="47"/>
      <c r="J55" s="47"/>
      <c r="K55" s="47"/>
      <c r="L55" s="47"/>
      <c r="M55" s="9"/>
    </row>
    <row r="56" spans="2:13" ht="12.75">
      <c r="B56" s="10"/>
      <c r="C56" s="9"/>
      <c r="D56" s="9"/>
      <c r="E56" s="9"/>
      <c r="F56" s="9"/>
      <c r="G56" s="9"/>
      <c r="H56" s="9"/>
      <c r="I56" s="46"/>
      <c r="J56" s="46"/>
      <c r="K56" s="46"/>
      <c r="L56" s="46"/>
      <c r="M56" s="9"/>
    </row>
    <row r="57" spans="2:13" ht="12.75">
      <c r="B57" s="2" t="s">
        <v>42</v>
      </c>
      <c r="C57" s="9"/>
      <c r="D57" s="9"/>
      <c r="E57" s="9"/>
      <c r="F57" s="9"/>
      <c r="G57" s="9"/>
      <c r="H57" s="9"/>
      <c r="I57" s="9"/>
      <c r="J57" s="9"/>
      <c r="K57" s="9"/>
      <c r="L57" s="9"/>
      <c r="M57" s="9"/>
    </row>
    <row r="58" ht="12.75">
      <c r="B58" s="7"/>
    </row>
    <row r="59" ht="12.75">
      <c r="B59" s="7"/>
    </row>
    <row r="65" spans="2:11" ht="12.75">
      <c r="B65" s="11" t="s">
        <v>44</v>
      </c>
      <c r="C65" s="9"/>
      <c r="D65" s="9"/>
      <c r="E65" s="9"/>
      <c r="F65" s="9"/>
      <c r="G65" s="9"/>
      <c r="H65" s="9"/>
      <c r="I65" s="9"/>
      <c r="J65" s="9"/>
      <c r="K65" s="9"/>
    </row>
    <row r="66" spans="2:12" ht="12.75">
      <c r="B66" s="9"/>
      <c r="C66" s="9"/>
      <c r="D66" s="9"/>
      <c r="E66" s="9"/>
      <c r="F66" s="9"/>
      <c r="G66" s="9"/>
      <c r="H66" s="9"/>
      <c r="I66" s="9"/>
      <c r="J66" s="9"/>
      <c r="K66" s="9"/>
      <c r="L66" s="4" t="s">
        <v>45</v>
      </c>
    </row>
    <row r="67" spans="2:12" ht="12.75">
      <c r="B67" s="9"/>
      <c r="C67" s="9"/>
      <c r="D67" s="9"/>
      <c r="E67" s="9"/>
      <c r="F67" s="9"/>
      <c r="G67" s="9"/>
      <c r="I67" s="17"/>
      <c r="J67" s="17" t="s">
        <v>83</v>
      </c>
      <c r="L67" s="17" t="s">
        <v>82</v>
      </c>
    </row>
    <row r="68" spans="2:12" ht="12.75">
      <c r="B68" s="9"/>
      <c r="C68" s="9"/>
      <c r="D68" s="9"/>
      <c r="F68" s="17"/>
      <c r="G68" s="17"/>
      <c r="H68" s="20"/>
      <c r="J68" s="17" t="s">
        <v>84</v>
      </c>
      <c r="L68" s="17" t="s">
        <v>46</v>
      </c>
    </row>
    <row r="69" spans="2:12" ht="12.75">
      <c r="B69" s="9"/>
      <c r="C69" s="9"/>
      <c r="D69" s="9"/>
      <c r="E69" s="9"/>
      <c r="F69" s="9"/>
      <c r="H69" s="20" t="s">
        <v>14</v>
      </c>
      <c r="J69" s="22">
        <f>I18</f>
        <v>39629</v>
      </c>
      <c r="L69" s="17" t="s">
        <v>47</v>
      </c>
    </row>
    <row r="70" spans="2:12" ht="12.75">
      <c r="B70" s="9"/>
      <c r="C70" s="9"/>
      <c r="D70" s="9"/>
      <c r="E70" s="9"/>
      <c r="F70" s="9"/>
      <c r="H70" s="73"/>
      <c r="J70" s="17" t="s">
        <v>15</v>
      </c>
      <c r="L70" s="17" t="s">
        <v>15</v>
      </c>
    </row>
    <row r="71" spans="2:12" ht="12.75">
      <c r="B71" s="9"/>
      <c r="C71" s="9"/>
      <c r="D71" s="9"/>
      <c r="E71" s="9"/>
      <c r="F71" s="9"/>
      <c r="H71" s="73"/>
      <c r="I71" s="9"/>
      <c r="J71" s="17"/>
      <c r="K71" s="9"/>
      <c r="L71" s="17"/>
    </row>
    <row r="72" spans="2:12" ht="12.75">
      <c r="B72" s="2" t="s">
        <v>48</v>
      </c>
      <c r="C72" s="9"/>
      <c r="D72" s="9"/>
      <c r="E72" s="9"/>
      <c r="F72" s="9"/>
      <c r="H72" s="73"/>
      <c r="I72" s="9"/>
      <c r="J72" s="47"/>
      <c r="K72" s="47"/>
      <c r="L72" s="47"/>
    </row>
    <row r="73" spans="2:12" ht="12.75">
      <c r="B73" s="2" t="s">
        <v>49</v>
      </c>
      <c r="C73" s="9"/>
      <c r="D73" s="9"/>
      <c r="E73" s="9"/>
      <c r="F73" s="9"/>
      <c r="H73" s="73"/>
      <c r="I73" s="9"/>
      <c r="J73" s="47"/>
      <c r="K73" s="47"/>
      <c r="L73" s="47"/>
    </row>
    <row r="74" spans="2:12" ht="12.75">
      <c r="B74" s="9"/>
      <c r="C74" s="2" t="s">
        <v>50</v>
      </c>
      <c r="D74" s="9"/>
      <c r="E74" s="2"/>
      <c r="F74" s="2"/>
      <c r="H74" s="20" t="s">
        <v>85</v>
      </c>
      <c r="I74" s="9"/>
      <c r="J74" s="47">
        <v>36860</v>
      </c>
      <c r="K74" s="48"/>
      <c r="L74" s="47">
        <v>38460</v>
      </c>
    </row>
    <row r="75" spans="2:12" ht="12.75">
      <c r="B75" s="9"/>
      <c r="C75" s="2" t="s">
        <v>51</v>
      </c>
      <c r="D75" s="9"/>
      <c r="E75" s="9"/>
      <c r="F75" s="12"/>
      <c r="H75" s="73"/>
      <c r="I75" s="9"/>
      <c r="J75" s="48">
        <v>4312</v>
      </c>
      <c r="K75" s="47"/>
      <c r="L75" s="47">
        <v>3770</v>
      </c>
    </row>
    <row r="76" spans="2:12" ht="12.75">
      <c r="B76" s="9"/>
      <c r="C76" s="2" t="s">
        <v>52</v>
      </c>
      <c r="D76" s="9"/>
      <c r="E76" s="9"/>
      <c r="F76" s="9"/>
      <c r="H76" s="20" t="s">
        <v>231</v>
      </c>
      <c r="I76" s="9"/>
      <c r="J76" s="47">
        <v>4000</v>
      </c>
      <c r="K76" s="49"/>
      <c r="L76" s="47">
        <v>4500</v>
      </c>
    </row>
    <row r="77" spans="2:15" ht="12.75">
      <c r="B77" s="9"/>
      <c r="C77" s="9"/>
      <c r="D77" s="9"/>
      <c r="E77" s="9"/>
      <c r="F77" s="9"/>
      <c r="H77" s="73"/>
      <c r="I77" s="27"/>
      <c r="J77" s="57">
        <f>SUM(J74:J76)</f>
        <v>45172</v>
      </c>
      <c r="K77" s="58"/>
      <c r="L77" s="57">
        <f>SUM(L74:L76)</f>
        <v>46730</v>
      </c>
      <c r="O77" s="82"/>
    </row>
    <row r="78" spans="2:15" ht="12.75">
      <c r="B78" s="9"/>
      <c r="C78" s="9"/>
      <c r="D78" s="9"/>
      <c r="E78" s="9"/>
      <c r="F78" s="9"/>
      <c r="H78" s="73"/>
      <c r="I78" s="61"/>
      <c r="J78" s="59"/>
      <c r="K78" s="60"/>
      <c r="L78" s="59"/>
      <c r="O78" s="82"/>
    </row>
    <row r="79" spans="2:11" ht="12.75">
      <c r="B79" s="2" t="s">
        <v>53</v>
      </c>
      <c r="C79" s="9"/>
      <c r="D79" s="9"/>
      <c r="E79" s="9"/>
      <c r="F79" s="9"/>
      <c r="H79" s="73"/>
      <c r="I79" s="9"/>
      <c r="J79" s="47"/>
      <c r="K79" s="47"/>
    </row>
    <row r="80" spans="2:13" ht="12.75">
      <c r="B80" s="9"/>
      <c r="C80" s="2" t="s">
        <v>54</v>
      </c>
      <c r="D80" s="9"/>
      <c r="E80" s="9"/>
      <c r="F80" s="9"/>
      <c r="H80" s="20" t="s">
        <v>28</v>
      </c>
      <c r="I80" s="9"/>
      <c r="J80" s="47">
        <v>20444</v>
      </c>
      <c r="K80" s="47"/>
      <c r="L80" s="47">
        <v>23864</v>
      </c>
      <c r="M80" s="6"/>
    </row>
    <row r="81" spans="2:12" ht="12.75">
      <c r="B81" s="9"/>
      <c r="C81" s="2" t="s">
        <v>55</v>
      </c>
      <c r="D81" s="9"/>
      <c r="E81" s="9"/>
      <c r="F81" s="9"/>
      <c r="H81" s="73"/>
      <c r="I81" s="9"/>
      <c r="J81" s="47">
        <v>32829</v>
      </c>
      <c r="K81" s="47"/>
      <c r="L81" s="47">
        <v>32075</v>
      </c>
    </row>
    <row r="82" spans="2:12" ht="12.75">
      <c r="B82" s="9"/>
      <c r="C82" s="2" t="s">
        <v>56</v>
      </c>
      <c r="D82" s="9"/>
      <c r="E82" s="12"/>
      <c r="F82" s="9"/>
      <c r="H82" s="73"/>
      <c r="I82" s="9"/>
      <c r="J82" s="47">
        <v>3089</v>
      </c>
      <c r="K82" s="47"/>
      <c r="L82" s="48">
        <v>2385</v>
      </c>
    </row>
    <row r="83" spans="2:12" ht="12.75">
      <c r="B83" s="9"/>
      <c r="C83" s="2" t="s">
        <v>57</v>
      </c>
      <c r="D83" s="9"/>
      <c r="E83" s="9"/>
      <c r="F83" s="9"/>
      <c r="H83" s="73"/>
      <c r="I83" s="9"/>
      <c r="J83" s="47">
        <v>318</v>
      </c>
      <c r="K83" s="47"/>
      <c r="L83" s="47">
        <v>390</v>
      </c>
    </row>
    <row r="84" spans="2:15" ht="12.75">
      <c r="B84" s="9"/>
      <c r="C84" s="2" t="s">
        <v>58</v>
      </c>
      <c r="D84" s="9"/>
      <c r="E84" s="9"/>
      <c r="F84" s="9"/>
      <c r="H84" s="73"/>
      <c r="I84" s="9"/>
      <c r="J84" s="47">
        <v>10431</v>
      </c>
      <c r="K84" s="47"/>
      <c r="L84" s="48">
        <v>11843</v>
      </c>
      <c r="O84" s="84"/>
    </row>
    <row r="85" spans="2:15" ht="12.75">
      <c r="B85" s="9"/>
      <c r="C85" s="2" t="s">
        <v>59</v>
      </c>
      <c r="D85" s="9"/>
      <c r="E85" s="9"/>
      <c r="F85" s="9"/>
      <c r="H85" s="77"/>
      <c r="I85" s="9"/>
      <c r="J85" s="47">
        <v>16958</v>
      </c>
      <c r="K85" s="49"/>
      <c r="L85" s="48">
        <v>5321</v>
      </c>
      <c r="O85" s="84"/>
    </row>
    <row r="86" spans="2:15" ht="12.75">
      <c r="B86" s="9"/>
      <c r="C86" s="9"/>
      <c r="D86" s="9"/>
      <c r="E86" s="9"/>
      <c r="F86" s="9"/>
      <c r="H86" s="73"/>
      <c r="I86" s="27"/>
      <c r="J86" s="57">
        <f>SUM(J80:J85)</f>
        <v>84069</v>
      </c>
      <c r="K86" s="58"/>
      <c r="L86" s="57">
        <f>SUM(L80:L85)</f>
        <v>75878</v>
      </c>
      <c r="O86" s="82"/>
    </row>
    <row r="87" spans="2:12" ht="13.5" thickBot="1">
      <c r="B87" s="2" t="s">
        <v>60</v>
      </c>
      <c r="C87" s="9"/>
      <c r="D87" s="9"/>
      <c r="E87" s="9"/>
      <c r="F87" s="9"/>
      <c r="H87" s="73"/>
      <c r="I87" s="38"/>
      <c r="J87" s="62">
        <f>J77+J86</f>
        <v>129241</v>
      </c>
      <c r="K87" s="52"/>
      <c r="L87" s="62">
        <f>L77+L86</f>
        <v>122608</v>
      </c>
    </row>
    <row r="88" spans="2:12" ht="13.5" thickTop="1">
      <c r="B88" s="2"/>
      <c r="C88" s="9"/>
      <c r="D88" s="9"/>
      <c r="E88" s="9"/>
      <c r="F88" s="9"/>
      <c r="H88" s="73"/>
      <c r="I88" s="9"/>
      <c r="J88" s="47"/>
      <c r="K88" s="47"/>
      <c r="L88" s="47"/>
    </row>
    <row r="89" spans="2:12" ht="12.75">
      <c r="B89" s="2"/>
      <c r="C89" s="9"/>
      <c r="D89" s="9"/>
      <c r="E89" s="9"/>
      <c r="F89" s="9"/>
      <c r="H89" s="73"/>
      <c r="I89" s="9"/>
      <c r="J89" s="47"/>
      <c r="K89" s="47"/>
      <c r="L89" s="47"/>
    </row>
    <row r="90" spans="2:12" ht="12.75">
      <c r="B90" s="2" t="s">
        <v>61</v>
      </c>
      <c r="C90" s="9"/>
      <c r="D90" s="9"/>
      <c r="E90" s="9"/>
      <c r="F90" s="9"/>
      <c r="H90" s="73"/>
      <c r="I90" s="9"/>
      <c r="J90" s="47"/>
      <c r="K90" s="47"/>
      <c r="L90" s="47"/>
    </row>
    <row r="91" spans="2:12" ht="12.75">
      <c r="B91" s="2" t="s">
        <v>62</v>
      </c>
      <c r="C91" s="9"/>
      <c r="D91" s="9"/>
      <c r="E91" s="9"/>
      <c r="F91" s="9"/>
      <c r="H91" s="73"/>
      <c r="I91" s="9"/>
      <c r="J91" s="47"/>
      <c r="K91" s="47"/>
      <c r="L91" s="47"/>
    </row>
    <row r="92" spans="2:13" ht="12.75">
      <c r="B92" s="9"/>
      <c r="C92" s="2" t="s">
        <v>63</v>
      </c>
      <c r="D92" s="9"/>
      <c r="E92" s="9"/>
      <c r="F92" s="9"/>
      <c r="H92" s="20" t="s">
        <v>232</v>
      </c>
      <c r="I92" s="9"/>
      <c r="J92" s="47">
        <v>40957</v>
      </c>
      <c r="K92" s="47"/>
      <c r="L92" s="47">
        <v>40957</v>
      </c>
      <c r="M92" s="6"/>
    </row>
    <row r="93" spans="2:12" ht="12.75">
      <c r="B93" s="9"/>
      <c r="C93" s="2" t="s">
        <v>64</v>
      </c>
      <c r="D93" s="9"/>
      <c r="E93" s="9"/>
      <c r="F93" s="9"/>
      <c r="H93" s="73"/>
      <c r="I93" s="9"/>
      <c r="J93" s="47">
        <v>7162</v>
      </c>
      <c r="K93" s="47"/>
      <c r="L93" s="48">
        <v>7162</v>
      </c>
    </row>
    <row r="94" spans="2:22" ht="12.75">
      <c r="B94" s="9"/>
      <c r="C94" s="2" t="s">
        <v>65</v>
      </c>
      <c r="D94" s="9"/>
      <c r="E94" s="9"/>
      <c r="F94" s="9"/>
      <c r="H94" s="73"/>
      <c r="I94" s="9"/>
      <c r="J94" s="47">
        <v>738</v>
      </c>
      <c r="K94" s="47"/>
      <c r="L94" s="48">
        <v>738</v>
      </c>
      <c r="N94" s="4"/>
      <c r="S94" s="6"/>
      <c r="T94" s="4"/>
      <c r="V94" s="6"/>
    </row>
    <row r="95" spans="2:22" ht="12.75">
      <c r="B95" s="9"/>
      <c r="C95" s="2" t="s">
        <v>233</v>
      </c>
      <c r="D95" s="9"/>
      <c r="E95" s="9"/>
      <c r="F95" s="9"/>
      <c r="H95" s="73"/>
      <c r="I95" s="9"/>
      <c r="J95" s="47">
        <v>713</v>
      </c>
      <c r="K95" s="47"/>
      <c r="L95" s="47">
        <v>1839</v>
      </c>
      <c r="N95" s="4"/>
      <c r="S95" s="6"/>
      <c r="T95" s="4"/>
      <c r="V95" s="6"/>
    </row>
    <row r="96" spans="2:12" ht="12.75">
      <c r="B96" s="9"/>
      <c r="C96" s="2" t="s">
        <v>66</v>
      </c>
      <c r="D96" s="9"/>
      <c r="E96" s="9"/>
      <c r="F96" s="9"/>
      <c r="H96" s="77"/>
      <c r="I96" s="9"/>
      <c r="J96" s="47">
        <v>48311</v>
      </c>
      <c r="K96" s="49"/>
      <c r="L96" s="47">
        <v>46341</v>
      </c>
    </row>
    <row r="97" spans="2:13" ht="12.75">
      <c r="B97" s="2" t="s">
        <v>67</v>
      </c>
      <c r="C97" s="9"/>
      <c r="D97" s="9"/>
      <c r="E97" s="9"/>
      <c r="F97" s="9"/>
      <c r="H97" s="73"/>
      <c r="I97" s="27"/>
      <c r="J97" s="57">
        <f>SUM(J92:J96)</f>
        <v>97881</v>
      </c>
      <c r="K97" s="57"/>
      <c r="L97" s="63">
        <f>SUM(L92:L96)</f>
        <v>97037</v>
      </c>
      <c r="M97" s="15"/>
    </row>
    <row r="98" spans="2:13" ht="12.75">
      <c r="B98" s="2"/>
      <c r="C98" s="9"/>
      <c r="D98" s="9"/>
      <c r="E98" s="9"/>
      <c r="F98" s="9"/>
      <c r="H98" s="73"/>
      <c r="I98" s="9"/>
      <c r="J98" s="47"/>
      <c r="K98" s="47"/>
      <c r="L98" s="47"/>
      <c r="M98" s="15"/>
    </row>
    <row r="99" spans="2:12" ht="12.75">
      <c r="B99" s="2" t="s">
        <v>68</v>
      </c>
      <c r="C99" s="9"/>
      <c r="D99" s="9"/>
      <c r="E99" s="9"/>
      <c r="F99" s="9"/>
      <c r="H99" s="73"/>
      <c r="I99" s="9"/>
      <c r="J99" s="47"/>
      <c r="K99" s="47"/>
      <c r="L99" s="47"/>
    </row>
    <row r="100" spans="2:12" ht="12.75">
      <c r="B100" s="9"/>
      <c r="C100" s="2" t="s">
        <v>69</v>
      </c>
      <c r="D100" s="9"/>
      <c r="E100" s="9"/>
      <c r="F100" s="9"/>
      <c r="H100" s="20"/>
      <c r="I100" s="9"/>
      <c r="J100" s="47">
        <v>0</v>
      </c>
      <c r="K100" s="48"/>
      <c r="L100" s="47">
        <v>0</v>
      </c>
    </row>
    <row r="101" spans="2:12" ht="12.75">
      <c r="B101" s="9"/>
      <c r="C101" s="2" t="s">
        <v>70</v>
      </c>
      <c r="D101" s="9"/>
      <c r="E101" s="9"/>
      <c r="F101" s="9"/>
      <c r="H101" s="73"/>
      <c r="I101" s="9"/>
      <c r="J101" s="47">
        <v>702</v>
      </c>
      <c r="K101" s="47"/>
      <c r="L101" s="48">
        <v>1021</v>
      </c>
    </row>
    <row r="102" spans="2:12" ht="12.75">
      <c r="B102" s="9"/>
      <c r="C102" s="2" t="s">
        <v>71</v>
      </c>
      <c r="D102" s="9"/>
      <c r="E102" s="9"/>
      <c r="F102" s="9"/>
      <c r="H102" s="73"/>
      <c r="I102" s="9"/>
      <c r="J102" s="47">
        <v>746</v>
      </c>
      <c r="K102" s="47"/>
      <c r="L102" s="48">
        <v>634</v>
      </c>
    </row>
    <row r="103" spans="2:15" ht="12.75">
      <c r="B103" s="2" t="s">
        <v>20</v>
      </c>
      <c r="C103" s="9"/>
      <c r="D103" s="9"/>
      <c r="E103" s="9"/>
      <c r="F103" s="9"/>
      <c r="H103" s="73"/>
      <c r="I103" s="27"/>
      <c r="J103" s="57">
        <f>SUM(J100:J102)</f>
        <v>1448</v>
      </c>
      <c r="K103" s="58"/>
      <c r="L103" s="57">
        <f>SUM(L100:L102)</f>
        <v>1655</v>
      </c>
      <c r="O103" s="82"/>
    </row>
    <row r="104" spans="2:15" ht="12.75">
      <c r="B104" s="2"/>
      <c r="C104" s="9"/>
      <c r="D104" s="9"/>
      <c r="E104" s="9"/>
      <c r="F104" s="9"/>
      <c r="H104" s="73"/>
      <c r="I104" s="9"/>
      <c r="J104" s="47"/>
      <c r="K104" s="49"/>
      <c r="L104" s="47"/>
      <c r="O104" s="82"/>
    </row>
    <row r="105" spans="2:12" ht="12.75">
      <c r="B105" s="2" t="s">
        <v>72</v>
      </c>
      <c r="C105" s="9"/>
      <c r="D105" s="9"/>
      <c r="E105" s="9"/>
      <c r="F105" s="9"/>
      <c r="H105" s="73"/>
      <c r="I105" s="9"/>
      <c r="J105" s="47"/>
      <c r="K105" s="47"/>
      <c r="L105" s="47"/>
    </row>
    <row r="106" spans="2:12" ht="12.75">
      <c r="B106" s="9"/>
      <c r="C106" s="2" t="s">
        <v>73</v>
      </c>
      <c r="D106" s="9"/>
      <c r="E106" s="9"/>
      <c r="F106" s="9"/>
      <c r="H106" s="73"/>
      <c r="I106" s="9"/>
      <c r="J106" s="47">
        <v>20531</v>
      </c>
      <c r="K106" s="47"/>
      <c r="L106" s="48">
        <v>16557</v>
      </c>
    </row>
    <row r="107" spans="2:12" ht="12.75">
      <c r="B107" s="9"/>
      <c r="C107" s="2" t="s">
        <v>74</v>
      </c>
      <c r="D107" s="9"/>
      <c r="E107" s="9"/>
      <c r="F107" s="9"/>
      <c r="H107" s="73"/>
      <c r="I107" s="9"/>
      <c r="J107" s="47">
        <v>5769</v>
      </c>
      <c r="K107" s="47"/>
      <c r="L107" s="48">
        <v>5764</v>
      </c>
    </row>
    <row r="108" spans="2:12" ht="12.75">
      <c r="B108" s="9"/>
      <c r="C108" s="2" t="s">
        <v>75</v>
      </c>
      <c r="D108" s="9"/>
      <c r="E108" s="9"/>
      <c r="F108" s="2"/>
      <c r="H108" s="73"/>
      <c r="I108" s="9"/>
      <c r="J108" s="48">
        <v>150</v>
      </c>
      <c r="K108" s="47"/>
      <c r="L108" s="47">
        <v>237</v>
      </c>
    </row>
    <row r="109" spans="2:12" ht="12.75">
      <c r="B109" s="9"/>
      <c r="C109" s="2" t="s">
        <v>76</v>
      </c>
      <c r="D109" s="2"/>
      <c r="E109" s="9"/>
      <c r="F109" s="2"/>
      <c r="H109" s="20" t="s">
        <v>86</v>
      </c>
      <c r="I109" s="9"/>
      <c r="J109" s="48">
        <v>457</v>
      </c>
      <c r="K109" s="47"/>
      <c r="L109" s="47">
        <v>976</v>
      </c>
    </row>
    <row r="110" spans="2:12" ht="12.75">
      <c r="B110" s="9"/>
      <c r="C110" s="2" t="s">
        <v>77</v>
      </c>
      <c r="D110" s="9"/>
      <c r="E110" s="9"/>
      <c r="F110" s="9"/>
      <c r="H110" s="73"/>
      <c r="I110" s="9"/>
      <c r="J110" s="47">
        <v>457</v>
      </c>
      <c r="K110" s="47"/>
      <c r="L110" s="48">
        <v>382</v>
      </c>
    </row>
    <row r="111" spans="2:14" ht="12.75">
      <c r="B111" s="9"/>
      <c r="C111" s="2" t="s">
        <v>242</v>
      </c>
      <c r="D111" s="9"/>
      <c r="E111" s="9"/>
      <c r="F111" s="9"/>
      <c r="H111" s="73"/>
      <c r="I111" s="9"/>
      <c r="J111" s="48">
        <v>2548</v>
      </c>
      <c r="K111" s="49"/>
      <c r="L111" s="47">
        <v>0</v>
      </c>
      <c r="N111" s="5"/>
    </row>
    <row r="112" spans="2:14" ht="12.75">
      <c r="B112" s="9"/>
      <c r="C112" s="9"/>
      <c r="D112" s="9"/>
      <c r="E112" s="9"/>
      <c r="F112" s="9"/>
      <c r="H112" s="73"/>
      <c r="I112" s="27"/>
      <c r="J112" s="57">
        <f>SUM(J106:J111)</f>
        <v>29912</v>
      </c>
      <c r="K112" s="57"/>
      <c r="L112" s="57">
        <f>SUM(L106:L111)</f>
        <v>23916</v>
      </c>
      <c r="M112" s="15"/>
      <c r="N112" s="5"/>
    </row>
    <row r="113" spans="2:12" ht="12.75">
      <c r="B113" s="2" t="s">
        <v>78</v>
      </c>
      <c r="C113" s="9"/>
      <c r="D113" s="9"/>
      <c r="E113" s="9"/>
      <c r="F113" s="9"/>
      <c r="H113" s="73"/>
      <c r="I113" s="27"/>
      <c r="J113" s="64">
        <f>J103+J112</f>
        <v>31360</v>
      </c>
      <c r="K113" s="57"/>
      <c r="L113" s="64">
        <f>L103+L112</f>
        <v>25571</v>
      </c>
    </row>
    <row r="114" spans="2:12" ht="13.5" thickBot="1">
      <c r="B114" s="2" t="s">
        <v>87</v>
      </c>
      <c r="C114" s="9"/>
      <c r="D114" s="9"/>
      <c r="E114" s="9"/>
      <c r="F114" s="14"/>
      <c r="H114" s="73"/>
      <c r="I114" s="38"/>
      <c r="J114" s="52">
        <f>J97+J113</f>
        <v>129241</v>
      </c>
      <c r="K114" s="52"/>
      <c r="L114" s="52">
        <f>L97+L113</f>
        <v>122608</v>
      </c>
    </row>
    <row r="115" spans="2:12" ht="13.5" thickTop="1">
      <c r="B115" s="2"/>
      <c r="C115" s="9"/>
      <c r="D115" s="9"/>
      <c r="E115" s="9"/>
      <c r="F115" s="9"/>
      <c r="H115" s="73"/>
      <c r="I115" s="9"/>
      <c r="J115" s="47"/>
      <c r="K115" s="47"/>
      <c r="L115" s="47"/>
    </row>
    <row r="116" spans="2:12" ht="12.75">
      <c r="B116" s="2"/>
      <c r="C116" s="9"/>
      <c r="D116" s="9"/>
      <c r="E116" s="9"/>
      <c r="F116" s="9"/>
      <c r="H116" s="73"/>
      <c r="I116" s="9"/>
      <c r="J116" s="47"/>
      <c r="K116" s="47"/>
      <c r="L116" s="47"/>
    </row>
    <row r="117" spans="2:12" ht="12.75">
      <c r="B117" s="2" t="s">
        <v>79</v>
      </c>
      <c r="C117" s="9"/>
      <c r="D117" s="9"/>
      <c r="E117" s="9"/>
      <c r="F117" s="9"/>
      <c r="H117" s="78"/>
      <c r="I117" s="36"/>
      <c r="J117" s="47"/>
      <c r="K117" s="47"/>
      <c r="L117" s="47"/>
    </row>
    <row r="118" spans="2:12" ht="13.5" thickBot="1">
      <c r="B118" s="2" t="s">
        <v>80</v>
      </c>
      <c r="C118" s="9"/>
      <c r="D118" s="9"/>
      <c r="E118" s="13"/>
      <c r="F118" s="9"/>
      <c r="G118" s="19"/>
      <c r="H118" s="78"/>
      <c r="I118" s="65"/>
      <c r="J118" s="66">
        <f>J97/J92</f>
        <v>2.389847889249701</v>
      </c>
      <c r="K118" s="53"/>
      <c r="L118" s="66">
        <f>L97/L92</f>
        <v>2.369240911199551</v>
      </c>
    </row>
    <row r="119" spans="2:8" ht="13.5" thickTop="1">
      <c r="B119" s="3" t="s">
        <v>17</v>
      </c>
      <c r="H119" s="78"/>
    </row>
    <row r="120" ht="12.75">
      <c r="B120" s="3"/>
    </row>
    <row r="121" ht="12.75">
      <c r="B121" s="3"/>
    </row>
    <row r="122" ht="12.75">
      <c r="B122" s="3"/>
    </row>
    <row r="123" ht="12.75">
      <c r="B123" s="3"/>
    </row>
    <row r="124" ht="12.75">
      <c r="B124" s="3"/>
    </row>
    <row r="125" ht="12.75">
      <c r="B125" s="3"/>
    </row>
    <row r="129" spans="2:15" s="9" customFormat="1" ht="12.75">
      <c r="B129" s="11" t="s">
        <v>88</v>
      </c>
      <c r="O129" s="79"/>
    </row>
    <row r="130" spans="2:15" s="9" customFormat="1" ht="12.75">
      <c r="B130" s="10"/>
      <c r="O130" s="79"/>
    </row>
    <row r="131" spans="2:15" s="9" customFormat="1" ht="12.75">
      <c r="B131" s="2"/>
      <c r="O131" s="79"/>
    </row>
    <row r="132" spans="7:15" s="9" customFormat="1" ht="12.75">
      <c r="G132" s="19"/>
      <c r="H132" s="19"/>
      <c r="I132" s="20" t="s">
        <v>89</v>
      </c>
      <c r="J132" s="19"/>
      <c r="K132" s="19"/>
      <c r="L132" s="19"/>
      <c r="O132" s="79"/>
    </row>
    <row r="133" spans="7:15" s="9" customFormat="1" ht="12.75">
      <c r="G133" s="17" t="s">
        <v>17</v>
      </c>
      <c r="H133" s="19"/>
      <c r="I133" s="20" t="s">
        <v>90</v>
      </c>
      <c r="K133" s="17" t="s">
        <v>91</v>
      </c>
      <c r="L133" s="19"/>
      <c r="O133" s="79"/>
    </row>
    <row r="134" spans="7:15" s="9" customFormat="1" ht="12.75">
      <c r="G134" s="19"/>
      <c r="H134" s="19"/>
      <c r="I134" s="19"/>
      <c r="J134" s="67" t="s">
        <v>92</v>
      </c>
      <c r="L134" s="19"/>
      <c r="O134" s="79"/>
    </row>
    <row r="135" spans="7:21" s="9" customFormat="1" ht="12.75">
      <c r="G135" s="21" t="s">
        <v>93</v>
      </c>
      <c r="H135" s="21" t="s">
        <v>94</v>
      </c>
      <c r="I135" s="21" t="s">
        <v>107</v>
      </c>
      <c r="J135" s="21" t="s">
        <v>108</v>
      </c>
      <c r="K135" s="67" t="s">
        <v>111</v>
      </c>
      <c r="L135" s="21"/>
      <c r="O135" s="79"/>
      <c r="U135" s="10"/>
    </row>
    <row r="136" spans="7:21" s="9" customFormat="1" ht="12.75">
      <c r="G136" s="21" t="s">
        <v>95</v>
      </c>
      <c r="H136" s="21" t="s">
        <v>105</v>
      </c>
      <c r="I136" s="21" t="s">
        <v>106</v>
      </c>
      <c r="J136" s="21" t="s">
        <v>106</v>
      </c>
      <c r="K136" s="67" t="s">
        <v>109</v>
      </c>
      <c r="L136" s="21" t="s">
        <v>110</v>
      </c>
      <c r="O136" s="79"/>
      <c r="S136" s="10"/>
      <c r="T136" s="10"/>
      <c r="U136" s="10"/>
    </row>
    <row r="137" spans="7:15" s="9" customFormat="1" ht="12.75">
      <c r="G137" s="21" t="s">
        <v>15</v>
      </c>
      <c r="H137" s="21" t="s">
        <v>15</v>
      </c>
      <c r="I137" s="21" t="s">
        <v>15</v>
      </c>
      <c r="J137" s="21" t="s">
        <v>15</v>
      </c>
      <c r="K137" s="21" t="s">
        <v>15</v>
      </c>
      <c r="L137" s="21" t="s">
        <v>15</v>
      </c>
      <c r="O137" s="79"/>
    </row>
    <row r="138" spans="2:15" s="9" customFormat="1" ht="12.75">
      <c r="B138" s="2"/>
      <c r="O138" s="79"/>
    </row>
    <row r="139" spans="2:15" s="9" customFormat="1" ht="12.75">
      <c r="B139" s="11" t="s">
        <v>234</v>
      </c>
      <c r="G139" s="47"/>
      <c r="H139" s="47"/>
      <c r="I139" s="47"/>
      <c r="J139" s="47"/>
      <c r="K139" s="47"/>
      <c r="L139" s="47"/>
      <c r="O139" s="79"/>
    </row>
    <row r="140" spans="2:15" s="9" customFormat="1" ht="12.75">
      <c r="B140" s="2"/>
      <c r="G140" s="47"/>
      <c r="H140" s="47"/>
      <c r="I140" s="47"/>
      <c r="J140" s="47"/>
      <c r="K140" s="47"/>
      <c r="L140" s="47"/>
      <c r="O140" s="79"/>
    </row>
    <row r="141" spans="2:15" s="9" customFormat="1" ht="12.75">
      <c r="B141" s="2" t="s">
        <v>96</v>
      </c>
      <c r="D141" s="2"/>
      <c r="E141" s="12"/>
      <c r="F141" s="2"/>
      <c r="G141" s="48">
        <v>40957</v>
      </c>
      <c r="H141" s="48">
        <v>7162</v>
      </c>
      <c r="I141" s="47">
        <v>738</v>
      </c>
      <c r="J141" s="47">
        <v>1839</v>
      </c>
      <c r="K141" s="47">
        <v>46341</v>
      </c>
      <c r="L141" s="47">
        <f>SUM(G141:K141)</f>
        <v>97037</v>
      </c>
      <c r="O141" s="79"/>
    </row>
    <row r="142" spans="2:15" s="9" customFormat="1" ht="12.75">
      <c r="B142" s="2" t="s">
        <v>97</v>
      </c>
      <c r="D142" s="2"/>
      <c r="E142" s="2"/>
      <c r="F142" s="2"/>
      <c r="G142" s="48">
        <v>0</v>
      </c>
      <c r="H142" s="48">
        <v>0</v>
      </c>
      <c r="I142" s="48">
        <v>0</v>
      </c>
      <c r="J142" s="48"/>
      <c r="K142" s="47">
        <v>0</v>
      </c>
      <c r="L142" s="47">
        <f aca="true" t="shared" si="0" ref="L142:L148">SUM(G142:K142)</f>
        <v>0</v>
      </c>
      <c r="O142" s="79"/>
    </row>
    <row r="143" spans="2:15" s="9" customFormat="1" ht="12.75">
      <c r="B143" s="2" t="s">
        <v>98</v>
      </c>
      <c r="G143" s="47"/>
      <c r="H143" s="47"/>
      <c r="I143" s="47"/>
      <c r="J143" s="47"/>
      <c r="K143" s="47"/>
      <c r="L143" s="47"/>
      <c r="O143" s="79"/>
    </row>
    <row r="144" spans="2:15" s="9" customFormat="1" ht="12.75">
      <c r="B144" s="2" t="s">
        <v>99</v>
      </c>
      <c r="D144" s="2"/>
      <c r="E144" s="2"/>
      <c r="F144" s="2"/>
      <c r="G144" s="48">
        <v>0</v>
      </c>
      <c r="H144" s="48">
        <v>0</v>
      </c>
      <c r="I144" s="48">
        <v>0</v>
      </c>
      <c r="J144" s="47">
        <f>713-J141</f>
        <v>-1126</v>
      </c>
      <c r="K144" s="47">
        <v>0</v>
      </c>
      <c r="L144" s="47">
        <f t="shared" si="0"/>
        <v>-1126</v>
      </c>
      <c r="O144" s="79"/>
    </row>
    <row r="145" spans="2:15" s="9" customFormat="1" ht="12.75">
      <c r="B145" s="2" t="s">
        <v>100</v>
      </c>
      <c r="G145" s="47"/>
      <c r="H145" s="47"/>
      <c r="I145" s="47"/>
      <c r="J145" s="47"/>
      <c r="K145" s="47"/>
      <c r="L145" s="47"/>
      <c r="O145" s="79"/>
    </row>
    <row r="146" spans="2:15" s="9" customFormat="1" ht="12.75">
      <c r="B146" s="2" t="s">
        <v>101</v>
      </c>
      <c r="G146" s="47">
        <v>0</v>
      </c>
      <c r="H146" s="47">
        <v>0</v>
      </c>
      <c r="I146" s="47">
        <v>0</v>
      </c>
      <c r="J146" s="48"/>
      <c r="K146" s="48">
        <v>0</v>
      </c>
      <c r="L146" s="47">
        <f t="shared" si="0"/>
        <v>0</v>
      </c>
      <c r="O146" s="79"/>
    </row>
    <row r="147" spans="2:15" s="9" customFormat="1" ht="12.75">
      <c r="B147" s="2" t="s">
        <v>102</v>
      </c>
      <c r="C147" s="2"/>
      <c r="D147" s="2"/>
      <c r="E147" s="2"/>
      <c r="F147" s="2"/>
      <c r="G147" s="48">
        <v>0</v>
      </c>
      <c r="H147" s="48">
        <v>0</v>
      </c>
      <c r="I147" s="48">
        <v>0</v>
      </c>
      <c r="J147" s="47"/>
      <c r="K147" s="47">
        <f>48311-K141</f>
        <v>1970</v>
      </c>
      <c r="L147" s="47">
        <f t="shared" si="0"/>
        <v>1970</v>
      </c>
      <c r="O147" s="79"/>
    </row>
    <row r="148" spans="2:15" s="9" customFormat="1" ht="12.75">
      <c r="B148" s="2" t="s">
        <v>238</v>
      </c>
      <c r="F148" s="2"/>
      <c r="G148" s="48">
        <v>0</v>
      </c>
      <c r="H148" s="48">
        <v>0</v>
      </c>
      <c r="I148" s="48">
        <v>0</v>
      </c>
      <c r="J148" s="48"/>
      <c r="K148" s="47"/>
      <c r="L148" s="47">
        <f t="shared" si="0"/>
        <v>0</v>
      </c>
      <c r="O148" s="79"/>
    </row>
    <row r="149" spans="2:15" s="9" customFormat="1" ht="13.5" thickBot="1">
      <c r="B149" s="2" t="s">
        <v>235</v>
      </c>
      <c r="E149" s="12"/>
      <c r="F149" s="2"/>
      <c r="G149" s="62">
        <f aca="true" t="shared" si="1" ref="G149:L149">SUM(G141:G148)</f>
        <v>40957</v>
      </c>
      <c r="H149" s="62">
        <f t="shared" si="1"/>
        <v>7162</v>
      </c>
      <c r="I149" s="62">
        <f t="shared" si="1"/>
        <v>738</v>
      </c>
      <c r="J149" s="62">
        <f t="shared" si="1"/>
        <v>713</v>
      </c>
      <c r="K149" s="62">
        <f t="shared" si="1"/>
        <v>48311</v>
      </c>
      <c r="L149" s="62">
        <f t="shared" si="1"/>
        <v>97881</v>
      </c>
      <c r="O149" s="83">
        <f>L149-J97</f>
        <v>0</v>
      </c>
    </row>
    <row r="150" spans="7:15" s="9" customFormat="1" ht="13.5" thickTop="1">
      <c r="G150" s="47"/>
      <c r="H150" s="47"/>
      <c r="I150" s="48"/>
      <c r="J150" s="47"/>
      <c r="K150" s="47"/>
      <c r="L150" s="47"/>
      <c r="O150" s="79"/>
    </row>
    <row r="151" spans="2:15" s="9" customFormat="1" ht="12.75">
      <c r="B151" s="2"/>
      <c r="G151" s="47"/>
      <c r="H151" s="47"/>
      <c r="I151" s="47"/>
      <c r="J151" s="47"/>
      <c r="K151" s="47"/>
      <c r="L151" s="47"/>
      <c r="O151" s="79"/>
    </row>
    <row r="152" spans="2:15" s="9" customFormat="1" ht="12.75">
      <c r="B152" s="11" t="s">
        <v>236</v>
      </c>
      <c r="G152" s="47"/>
      <c r="H152" s="47"/>
      <c r="I152" s="47"/>
      <c r="J152" s="47"/>
      <c r="K152" s="47"/>
      <c r="L152" s="47"/>
      <c r="O152" s="79"/>
    </row>
    <row r="153" spans="2:15" s="9" customFormat="1" ht="12.75">
      <c r="B153" s="2"/>
      <c r="G153" s="47"/>
      <c r="H153" s="47"/>
      <c r="I153" s="47"/>
      <c r="J153" s="47"/>
      <c r="K153" s="47"/>
      <c r="L153" s="47"/>
      <c r="O153" s="79"/>
    </row>
    <row r="154" spans="2:15" s="9" customFormat="1" ht="12.75">
      <c r="B154" s="2" t="s">
        <v>103</v>
      </c>
      <c r="D154" s="2"/>
      <c r="E154" s="12"/>
      <c r="F154" s="2"/>
      <c r="G154" s="48">
        <v>40957</v>
      </c>
      <c r="H154" s="48">
        <v>7162</v>
      </c>
      <c r="I154" s="47">
        <v>738</v>
      </c>
      <c r="J154" s="47">
        <v>1400</v>
      </c>
      <c r="K154" s="47">
        <v>41886</v>
      </c>
      <c r="L154" s="47">
        <f>SUM(G154:K154)</f>
        <v>92143</v>
      </c>
      <c r="O154" s="79"/>
    </row>
    <row r="155" spans="2:15" s="9" customFormat="1" ht="12.75">
      <c r="B155" s="2" t="s">
        <v>97</v>
      </c>
      <c r="D155" s="2"/>
      <c r="E155" s="2"/>
      <c r="F155" s="2"/>
      <c r="G155" s="48">
        <v>0</v>
      </c>
      <c r="H155" s="48">
        <v>0</v>
      </c>
      <c r="I155" s="48">
        <v>0</v>
      </c>
      <c r="J155" s="48">
        <v>0</v>
      </c>
      <c r="K155" s="48">
        <v>0</v>
      </c>
      <c r="L155" s="47">
        <f aca="true" t="shared" si="2" ref="L155:L161">SUM(G155:K155)</f>
        <v>0</v>
      </c>
      <c r="O155" s="79"/>
    </row>
    <row r="156" spans="2:15" s="9" customFormat="1" ht="12.75">
      <c r="B156" s="2" t="s">
        <v>98</v>
      </c>
      <c r="G156" s="47"/>
      <c r="H156" s="47"/>
      <c r="I156" s="47"/>
      <c r="J156" s="47"/>
      <c r="K156" s="47"/>
      <c r="L156" s="47"/>
      <c r="O156" s="79"/>
    </row>
    <row r="157" spans="2:15" s="9" customFormat="1" ht="12.75">
      <c r="B157" s="2" t="s">
        <v>99</v>
      </c>
      <c r="D157" s="2"/>
      <c r="E157" s="2"/>
      <c r="F157" s="2"/>
      <c r="G157" s="48">
        <v>0</v>
      </c>
      <c r="H157" s="48">
        <v>0</v>
      </c>
      <c r="I157" s="48">
        <v>0</v>
      </c>
      <c r="J157" s="48">
        <v>513</v>
      </c>
      <c r="K157" s="48">
        <v>0</v>
      </c>
      <c r="L157" s="47">
        <f t="shared" si="2"/>
        <v>513</v>
      </c>
      <c r="O157" s="79"/>
    </row>
    <row r="158" spans="2:15" s="9" customFormat="1" ht="12.75">
      <c r="B158" s="2" t="s">
        <v>100</v>
      </c>
      <c r="G158" s="47"/>
      <c r="H158" s="47"/>
      <c r="I158" s="47"/>
      <c r="J158" s="47"/>
      <c r="K158" s="47"/>
      <c r="L158" s="47"/>
      <c r="O158" s="79"/>
    </row>
    <row r="159" spans="2:15" s="9" customFormat="1" ht="12.75">
      <c r="B159" s="2" t="s">
        <v>101</v>
      </c>
      <c r="G159" s="47">
        <v>0</v>
      </c>
      <c r="H159" s="47">
        <v>0</v>
      </c>
      <c r="I159" s="47">
        <v>0</v>
      </c>
      <c r="J159" s="47">
        <v>0</v>
      </c>
      <c r="K159" s="47">
        <v>0</v>
      </c>
      <c r="L159" s="47">
        <f t="shared" si="2"/>
        <v>0</v>
      </c>
      <c r="M159" s="2"/>
      <c r="O159" s="79"/>
    </row>
    <row r="160" spans="2:15" s="9" customFormat="1" ht="12.75">
      <c r="B160" s="2" t="s">
        <v>102</v>
      </c>
      <c r="C160" s="2"/>
      <c r="D160" s="2"/>
      <c r="E160" s="2"/>
      <c r="F160" s="2"/>
      <c r="G160" s="48">
        <v>0</v>
      </c>
      <c r="H160" s="48">
        <v>0</v>
      </c>
      <c r="I160" s="48">
        <v>0</v>
      </c>
      <c r="J160" s="48">
        <v>0</v>
      </c>
      <c r="K160" s="48">
        <v>1602</v>
      </c>
      <c r="L160" s="47">
        <f t="shared" si="2"/>
        <v>1602</v>
      </c>
      <c r="O160" s="79"/>
    </row>
    <row r="161" spans="2:15" s="9" customFormat="1" ht="12.75">
      <c r="B161" s="2" t="s">
        <v>238</v>
      </c>
      <c r="F161" s="2"/>
      <c r="G161" s="48">
        <v>0</v>
      </c>
      <c r="H161" s="48">
        <v>0</v>
      </c>
      <c r="I161" s="48">
        <v>0</v>
      </c>
      <c r="J161" s="48">
        <v>0</v>
      </c>
      <c r="K161" s="48">
        <v>-1495</v>
      </c>
      <c r="L161" s="47">
        <f t="shared" si="2"/>
        <v>-1495</v>
      </c>
      <c r="O161" s="79"/>
    </row>
    <row r="162" spans="2:15" s="9" customFormat="1" ht="13.5" thickBot="1">
      <c r="B162" s="2" t="s">
        <v>237</v>
      </c>
      <c r="E162" s="12"/>
      <c r="F162" s="2"/>
      <c r="G162" s="62">
        <f aca="true" t="shared" si="3" ref="G162:L162">SUM(G154:G161)</f>
        <v>40957</v>
      </c>
      <c r="H162" s="62">
        <f t="shared" si="3"/>
        <v>7162</v>
      </c>
      <c r="I162" s="62">
        <f t="shared" si="3"/>
        <v>738</v>
      </c>
      <c r="J162" s="62">
        <f t="shared" si="3"/>
        <v>1913</v>
      </c>
      <c r="K162" s="62">
        <f t="shared" si="3"/>
        <v>41993</v>
      </c>
      <c r="L162" s="62">
        <f t="shared" si="3"/>
        <v>92763</v>
      </c>
      <c r="O162" s="79"/>
    </row>
    <row r="163" spans="7:15" s="9" customFormat="1" ht="13.5" thickTop="1">
      <c r="G163" s="47"/>
      <c r="H163" s="47"/>
      <c r="I163" s="48"/>
      <c r="J163" s="47"/>
      <c r="K163" s="47"/>
      <c r="L163" s="47"/>
      <c r="O163" s="79"/>
    </row>
    <row r="164" spans="2:12" ht="12.75">
      <c r="B164" s="3"/>
      <c r="G164" s="51"/>
      <c r="H164" s="51"/>
      <c r="I164" s="51"/>
      <c r="J164" s="51"/>
      <c r="K164" s="51"/>
      <c r="L164" s="51"/>
    </row>
    <row r="165" spans="2:12" ht="12.75">
      <c r="B165" s="3"/>
      <c r="G165" s="51"/>
      <c r="H165" s="51"/>
      <c r="I165" s="51"/>
      <c r="J165" s="51"/>
      <c r="K165" s="51"/>
      <c r="L165" s="51"/>
    </row>
    <row r="166" ht="12.75">
      <c r="B166" s="3"/>
    </row>
    <row r="167" ht="12.75">
      <c r="B167" s="4"/>
    </row>
    <row r="168" ht="12.75">
      <c r="B168" s="4"/>
    </row>
    <row r="169" ht="12.75">
      <c r="B169" s="7"/>
    </row>
    <row r="170" ht="12.75">
      <c r="B170" s="7"/>
    </row>
    <row r="171" spans="2:15" s="9" customFormat="1" ht="12.75">
      <c r="B171" s="10"/>
      <c r="O171" s="79"/>
    </row>
    <row r="172" spans="2:15" s="9" customFormat="1" ht="12.75">
      <c r="B172" s="10"/>
      <c r="O172" s="79"/>
    </row>
    <row r="173" spans="2:15" s="9" customFormat="1" ht="12.75">
      <c r="B173" s="11" t="s">
        <v>112</v>
      </c>
      <c r="O173" s="79"/>
    </row>
    <row r="174" spans="2:15" s="9" customFormat="1" ht="12.75">
      <c r="B174" s="11"/>
      <c r="O174" s="79"/>
    </row>
    <row r="175" spans="9:15" s="9" customFormat="1" ht="12.75">
      <c r="I175" s="17" t="s">
        <v>239</v>
      </c>
      <c r="K175" s="17" t="s">
        <v>239</v>
      </c>
      <c r="O175" s="79"/>
    </row>
    <row r="176" spans="9:21" s="9" customFormat="1" ht="12.75">
      <c r="I176" s="17" t="s">
        <v>12</v>
      </c>
      <c r="K176" s="17" t="s">
        <v>12</v>
      </c>
      <c r="O176" s="79"/>
      <c r="U176" s="2" t="s">
        <v>104</v>
      </c>
    </row>
    <row r="177" spans="9:28" s="9" customFormat="1" ht="12.75">
      <c r="I177" s="22">
        <f>I18</f>
        <v>39629</v>
      </c>
      <c r="K177" s="22">
        <f>J18</f>
        <v>39263</v>
      </c>
      <c r="O177" s="79"/>
      <c r="U177" s="2"/>
      <c r="Z177" s="23"/>
      <c r="AB177" s="23"/>
    </row>
    <row r="178" spans="9:15" s="9" customFormat="1" ht="12.75">
      <c r="I178" s="17" t="s">
        <v>15</v>
      </c>
      <c r="K178" s="17" t="s">
        <v>15</v>
      </c>
      <c r="O178" s="79"/>
    </row>
    <row r="179" spans="2:15" s="9" customFormat="1" ht="12.75">
      <c r="B179" s="10"/>
      <c r="O179" s="79"/>
    </row>
    <row r="180" spans="2:15" s="9" customFormat="1" ht="12.75">
      <c r="B180" s="2" t="s">
        <v>113</v>
      </c>
      <c r="G180" s="12"/>
      <c r="I180" s="48">
        <f>K33</f>
        <v>5319</v>
      </c>
      <c r="J180" s="48"/>
      <c r="K180" s="47">
        <v>2049</v>
      </c>
      <c r="L180" s="47"/>
      <c r="O180" s="83">
        <f>I180-K33</f>
        <v>0</v>
      </c>
    </row>
    <row r="181" spans="2:15" s="9" customFormat="1" ht="12.75">
      <c r="B181" s="2" t="s">
        <v>114</v>
      </c>
      <c r="I181" s="47"/>
      <c r="J181" s="47"/>
      <c r="K181" s="47"/>
      <c r="L181" s="47"/>
      <c r="O181" s="79"/>
    </row>
    <row r="182" spans="2:15" s="9" customFormat="1" ht="12.75">
      <c r="B182" s="2"/>
      <c r="I182" s="47"/>
      <c r="J182" s="47"/>
      <c r="K182" s="47"/>
      <c r="L182" s="47"/>
      <c r="O182" s="79"/>
    </row>
    <row r="183" spans="2:15" s="9" customFormat="1" ht="12.75">
      <c r="B183" s="2" t="s">
        <v>115</v>
      </c>
      <c r="H183" s="12"/>
      <c r="I183" s="47">
        <v>2796</v>
      </c>
      <c r="J183" s="48"/>
      <c r="K183" s="47">
        <v>3055</v>
      </c>
      <c r="L183" s="48"/>
      <c r="O183" s="79"/>
    </row>
    <row r="184" spans="2:15" s="9" customFormat="1" ht="12.75">
      <c r="B184" s="2" t="s">
        <v>116</v>
      </c>
      <c r="C184" s="2"/>
      <c r="D184" s="2"/>
      <c r="F184" s="2"/>
      <c r="I184" s="47">
        <v>89</v>
      </c>
      <c r="J184" s="47"/>
      <c r="K184" s="47">
        <v>90</v>
      </c>
      <c r="L184" s="47"/>
      <c r="O184" s="79"/>
    </row>
    <row r="185" spans="2:15" s="9" customFormat="1" ht="12.75">
      <c r="B185" s="2" t="s">
        <v>117</v>
      </c>
      <c r="I185" s="70">
        <f>SUM(I180:I184)</f>
        <v>8204</v>
      </c>
      <c r="J185" s="47"/>
      <c r="K185" s="70">
        <f>SUM(K180:K184)</f>
        <v>5194</v>
      </c>
      <c r="L185" s="47"/>
      <c r="M185" s="2"/>
      <c r="O185" s="79"/>
    </row>
    <row r="186" spans="4:15" s="9" customFormat="1" ht="12.75">
      <c r="D186" s="12"/>
      <c r="E186" s="2"/>
      <c r="F186" s="12"/>
      <c r="I186" s="47"/>
      <c r="J186" s="47"/>
      <c r="K186" s="47"/>
      <c r="L186" s="47"/>
      <c r="O186" s="79"/>
    </row>
    <row r="187" spans="2:15" s="9" customFormat="1" ht="12.75">
      <c r="B187" s="2" t="s">
        <v>118</v>
      </c>
      <c r="I187" s="47"/>
      <c r="J187" s="47"/>
      <c r="K187" s="47"/>
      <c r="L187" s="47"/>
      <c r="O187" s="79"/>
    </row>
    <row r="188" spans="3:15" s="9" customFormat="1" ht="12.75">
      <c r="C188" s="2" t="s">
        <v>119</v>
      </c>
      <c r="G188" s="2"/>
      <c r="I188" s="48">
        <v>1961</v>
      </c>
      <c r="J188" s="47"/>
      <c r="K188" s="47">
        <v>-4139</v>
      </c>
      <c r="L188" s="47"/>
      <c r="O188" s="79"/>
    </row>
    <row r="189" spans="3:21" s="9" customFormat="1" ht="12.75">
      <c r="C189" s="2" t="s">
        <v>120</v>
      </c>
      <c r="F189" s="2"/>
      <c r="H189" s="2"/>
      <c r="I189" s="47">
        <v>3353</v>
      </c>
      <c r="J189" s="47"/>
      <c r="K189" s="47">
        <v>44</v>
      </c>
      <c r="L189" s="47"/>
      <c r="O189" s="79"/>
      <c r="S189" s="2"/>
      <c r="U189" s="2"/>
    </row>
    <row r="190" spans="2:20" s="9" customFormat="1" ht="12.75">
      <c r="B190" s="2" t="s">
        <v>121</v>
      </c>
      <c r="E190" s="12"/>
      <c r="G190" s="12"/>
      <c r="I190" s="57">
        <f>SUM(I185:I189)</f>
        <v>13518</v>
      </c>
      <c r="J190" s="47"/>
      <c r="K190" s="57">
        <f>SUM(K185:K189)</f>
        <v>1099</v>
      </c>
      <c r="L190" s="47"/>
      <c r="O190" s="79"/>
      <c r="R190" s="2"/>
      <c r="T190" s="2"/>
    </row>
    <row r="191" spans="2:20" s="9" customFormat="1" ht="12.75">
      <c r="B191" s="2"/>
      <c r="E191" s="12"/>
      <c r="G191" s="12"/>
      <c r="I191" s="47"/>
      <c r="J191" s="47"/>
      <c r="K191" s="59"/>
      <c r="L191" s="47"/>
      <c r="O191" s="79"/>
      <c r="R191" s="2"/>
      <c r="T191" s="2"/>
    </row>
    <row r="192" spans="2:15" s="9" customFormat="1" ht="12.75">
      <c r="B192" s="2" t="s">
        <v>122</v>
      </c>
      <c r="I192" s="47"/>
      <c r="J192" s="47"/>
      <c r="K192" s="47"/>
      <c r="L192" s="47"/>
      <c r="O192" s="79"/>
    </row>
    <row r="193" spans="3:15" s="9" customFormat="1" ht="12.75">
      <c r="C193" s="2" t="s">
        <v>123</v>
      </c>
      <c r="H193" s="2"/>
      <c r="I193" s="47">
        <v>0</v>
      </c>
      <c r="J193" s="48"/>
      <c r="K193" s="48" t="s">
        <v>29</v>
      </c>
      <c r="L193" s="47"/>
      <c r="O193" s="79"/>
    </row>
    <row r="194" spans="3:23" s="9" customFormat="1" ht="12.75">
      <c r="C194" s="2" t="s">
        <v>124</v>
      </c>
      <c r="H194" s="2"/>
      <c r="I194" s="47">
        <v>-2273</v>
      </c>
      <c r="J194" s="48"/>
      <c r="K194" s="47">
        <v>-1258</v>
      </c>
      <c r="L194" s="47"/>
      <c r="O194" s="79"/>
      <c r="U194" s="2"/>
      <c r="W194" s="2"/>
    </row>
    <row r="195" spans="9:26" s="9" customFormat="1" ht="12.75">
      <c r="I195" s="64">
        <f>SUM(I193:I194)</f>
        <v>-2273</v>
      </c>
      <c r="J195" s="47"/>
      <c r="K195" s="64">
        <f>SUM(K193:K194)</f>
        <v>-1258</v>
      </c>
      <c r="L195" s="47"/>
      <c r="M195" s="2"/>
      <c r="O195" s="79"/>
      <c r="X195" s="2"/>
      <c r="Z195" s="2"/>
    </row>
    <row r="196" spans="9:26" s="9" customFormat="1" ht="12.75">
      <c r="I196" s="47"/>
      <c r="J196" s="47"/>
      <c r="K196" s="72"/>
      <c r="L196" s="47"/>
      <c r="M196" s="2"/>
      <c r="O196" s="79"/>
      <c r="X196" s="2"/>
      <c r="Z196" s="2"/>
    </row>
    <row r="197" spans="2:15" s="9" customFormat="1" ht="12.75">
      <c r="B197" s="2" t="s">
        <v>125</v>
      </c>
      <c r="I197" s="47"/>
      <c r="J197" s="47"/>
      <c r="K197" s="47"/>
      <c r="L197" s="47"/>
      <c r="O197" s="79"/>
    </row>
    <row r="198" spans="3:15" s="9" customFormat="1" ht="12.75">
      <c r="C198" s="2" t="s">
        <v>126</v>
      </c>
      <c r="F198" s="2"/>
      <c r="I198" s="48">
        <v>54</v>
      </c>
      <c r="J198" s="47"/>
      <c r="K198" s="47">
        <v>2</v>
      </c>
      <c r="L198" s="47"/>
      <c r="O198" s="79"/>
    </row>
    <row r="199" spans="3:15" s="9" customFormat="1" ht="12.75">
      <c r="C199" s="2" t="s">
        <v>127</v>
      </c>
      <c r="H199" s="2"/>
      <c r="I199" s="47">
        <v>-289</v>
      </c>
      <c r="J199" s="48"/>
      <c r="K199" s="47">
        <v>-1582</v>
      </c>
      <c r="L199" s="47"/>
      <c r="O199" s="79"/>
    </row>
    <row r="200" spans="3:37" s="9" customFormat="1" ht="12.75">
      <c r="C200" s="2" t="s">
        <v>128</v>
      </c>
      <c r="G200" s="2"/>
      <c r="I200" s="47"/>
      <c r="J200" s="48"/>
      <c r="K200" s="47">
        <v>0</v>
      </c>
      <c r="L200" s="47"/>
      <c r="O200" s="79"/>
      <c r="V200" s="2"/>
      <c r="X200" s="2"/>
      <c r="AI200" s="2">
        <v>-295</v>
      </c>
      <c r="AK200" s="12">
        <v>-3452</v>
      </c>
    </row>
    <row r="201" spans="9:15" s="9" customFormat="1" ht="12.75">
      <c r="I201" s="64">
        <f>SUM(I198:I200)</f>
        <v>-235</v>
      </c>
      <c r="J201" s="47"/>
      <c r="K201" s="64">
        <f>SUM(K198:K200)</f>
        <v>-1580</v>
      </c>
      <c r="L201" s="47"/>
      <c r="M201" s="2"/>
      <c r="O201" s="79"/>
    </row>
    <row r="202" spans="2:15" s="9" customFormat="1" ht="12.75">
      <c r="B202" s="2"/>
      <c r="I202" s="47"/>
      <c r="J202" s="47"/>
      <c r="K202" s="47"/>
      <c r="L202" s="47"/>
      <c r="O202" s="79"/>
    </row>
    <row r="203" spans="2:15" s="9" customFormat="1" ht="12.75">
      <c r="B203" s="2" t="s">
        <v>129</v>
      </c>
      <c r="E203" s="12"/>
      <c r="G203" s="12"/>
      <c r="I203" s="47">
        <f>I190+I195+I201</f>
        <v>11010</v>
      </c>
      <c r="J203" s="47"/>
      <c r="K203" s="47">
        <f>K190+K195+K201</f>
        <v>-1739</v>
      </c>
      <c r="L203" s="47"/>
      <c r="O203" s="79"/>
    </row>
    <row r="204" spans="2:15" s="9" customFormat="1" ht="12.75">
      <c r="B204" s="2"/>
      <c r="I204" s="47"/>
      <c r="J204" s="47"/>
      <c r="K204" s="47"/>
      <c r="L204" s="47"/>
      <c r="O204" s="79"/>
    </row>
    <row r="205" spans="2:15" s="9" customFormat="1" ht="12.75">
      <c r="B205" s="2" t="s">
        <v>130</v>
      </c>
      <c r="F205" s="2"/>
      <c r="H205" s="2"/>
      <c r="I205" s="47">
        <v>-236</v>
      </c>
      <c r="J205" s="47"/>
      <c r="K205" s="47">
        <v>71</v>
      </c>
      <c r="L205" s="47"/>
      <c r="O205" s="79"/>
    </row>
    <row r="206" spans="2:15" s="9" customFormat="1" ht="12.75">
      <c r="B206" s="2"/>
      <c r="I206" s="47"/>
      <c r="J206" s="47"/>
      <c r="K206" s="47"/>
      <c r="L206" s="47"/>
      <c r="O206" s="79"/>
    </row>
    <row r="207" spans="2:15" s="9" customFormat="1" ht="12.75">
      <c r="B207" s="2" t="s">
        <v>131</v>
      </c>
      <c r="D207" s="12"/>
      <c r="E207" s="2"/>
      <c r="F207" s="12"/>
      <c r="I207" s="47">
        <v>16615</v>
      </c>
      <c r="J207" s="47"/>
      <c r="K207" s="47">
        <v>7875</v>
      </c>
      <c r="L207" s="47"/>
      <c r="O207" s="79"/>
    </row>
    <row r="208" spans="9:15" s="9" customFormat="1" ht="12.75">
      <c r="I208" s="47"/>
      <c r="J208" s="47"/>
      <c r="K208" s="48"/>
      <c r="L208" s="47"/>
      <c r="M208" s="2"/>
      <c r="O208" s="79"/>
    </row>
    <row r="209" spans="2:15" s="9" customFormat="1" ht="13.5" thickBot="1">
      <c r="B209" s="2" t="s">
        <v>132</v>
      </c>
      <c r="E209" s="12"/>
      <c r="G209" s="12"/>
      <c r="I209" s="52">
        <f>SUM(I203:I208)</f>
        <v>27389</v>
      </c>
      <c r="J209" s="47"/>
      <c r="K209" s="52">
        <f>SUM(K203:K208)</f>
        <v>6207</v>
      </c>
      <c r="L209" s="47"/>
      <c r="O209" s="79"/>
    </row>
    <row r="210" spans="9:15" s="9" customFormat="1" ht="13.5" thickTop="1">
      <c r="I210" s="47"/>
      <c r="J210" s="47"/>
      <c r="K210" s="48"/>
      <c r="L210" s="47"/>
      <c r="M210" s="2"/>
      <c r="O210" s="79"/>
    </row>
    <row r="211" spans="2:15" s="9" customFormat="1" ht="12.75">
      <c r="B211" s="2"/>
      <c r="I211" s="47"/>
      <c r="J211" s="47"/>
      <c r="K211" s="47"/>
      <c r="L211" s="47"/>
      <c r="O211" s="79"/>
    </row>
    <row r="212" spans="2:15" s="9" customFormat="1" ht="12.75" customHeight="1">
      <c r="B212" s="18" t="s">
        <v>133</v>
      </c>
      <c r="I212" s="47"/>
      <c r="J212" s="47"/>
      <c r="K212" s="47"/>
      <c r="L212" s="47"/>
      <c r="O212" s="79"/>
    </row>
    <row r="213" spans="3:15" s="9" customFormat="1" ht="12.75">
      <c r="C213" s="9" t="s">
        <v>134</v>
      </c>
      <c r="H213" s="24"/>
      <c r="I213" s="47">
        <v>0</v>
      </c>
      <c r="J213" s="71"/>
      <c r="K213" s="47">
        <v>0</v>
      </c>
      <c r="L213" s="47"/>
      <c r="O213" s="79"/>
    </row>
    <row r="214" spans="3:15" s="9" customFormat="1" ht="12.75">
      <c r="C214" s="9" t="s">
        <v>135</v>
      </c>
      <c r="H214" s="24"/>
      <c r="I214" s="47">
        <v>10431</v>
      </c>
      <c r="J214" s="71"/>
      <c r="K214" s="47">
        <v>2211</v>
      </c>
      <c r="L214" s="47"/>
      <c r="O214" s="79"/>
    </row>
    <row r="215" spans="3:21" s="9" customFormat="1" ht="12.75">
      <c r="C215" s="9" t="s">
        <v>136</v>
      </c>
      <c r="G215" s="24"/>
      <c r="I215" s="71">
        <v>16958</v>
      </c>
      <c r="J215" s="47"/>
      <c r="K215" s="47">
        <v>3996</v>
      </c>
      <c r="L215" s="47"/>
      <c r="O215" s="79"/>
      <c r="S215" s="24"/>
      <c r="U215" s="24"/>
    </row>
    <row r="216" spans="9:15" s="9" customFormat="1" ht="13.5" thickBot="1">
      <c r="I216" s="52">
        <f>SUM(I213:I215)</f>
        <v>27389</v>
      </c>
      <c r="J216" s="47"/>
      <c r="K216" s="52">
        <f>SUM(K213:K215)</f>
        <v>6207</v>
      </c>
      <c r="L216" s="71"/>
      <c r="N216" s="25"/>
      <c r="O216" s="83">
        <f>I216-J84-J85</f>
        <v>0</v>
      </c>
    </row>
    <row r="217" spans="12:15" s="9" customFormat="1" ht="13.5" thickTop="1">
      <c r="L217" s="24"/>
      <c r="N217" s="24"/>
      <c r="O217" s="83">
        <f>I209-I216</f>
        <v>0</v>
      </c>
    </row>
    <row r="218" spans="12:15" s="9" customFormat="1" ht="12.75">
      <c r="L218" s="24"/>
      <c r="N218" s="24"/>
      <c r="O218" s="79"/>
    </row>
    <row r="219" spans="12:15" s="9" customFormat="1" ht="12.75">
      <c r="L219" s="24"/>
      <c r="N219" s="24"/>
      <c r="O219" s="79"/>
    </row>
    <row r="220" spans="2:15" s="9" customFormat="1" ht="12.75">
      <c r="B220" s="24"/>
      <c r="O220" s="79"/>
    </row>
    <row r="221" spans="2:15" s="9" customFormat="1" ht="12.75">
      <c r="B221" s="26"/>
      <c r="O221" s="79"/>
    </row>
    <row r="222" s="9" customFormat="1" ht="12.75">
      <c r="O222" s="79"/>
    </row>
    <row r="223" s="9" customFormat="1" ht="12.75">
      <c r="O223" s="79"/>
    </row>
    <row r="224" s="9" customFormat="1" ht="12.75">
      <c r="O224" s="79"/>
    </row>
    <row r="225" s="9" customFormat="1" ht="12.75">
      <c r="O225" s="79"/>
    </row>
    <row r="226" spans="2:15" s="9" customFormat="1" ht="12.75">
      <c r="B226" s="30" t="s">
        <v>137</v>
      </c>
      <c r="C226" s="27"/>
      <c r="D226" s="27"/>
      <c r="E226" s="27"/>
      <c r="F226" s="27"/>
      <c r="G226" s="27"/>
      <c r="H226" s="27"/>
      <c r="I226" s="27"/>
      <c r="J226" s="27"/>
      <c r="K226" s="27"/>
      <c r="L226" s="28"/>
      <c r="O226" s="79"/>
    </row>
    <row r="229" ht="12.75">
      <c r="B229" s="29" t="s">
        <v>138</v>
      </c>
    </row>
    <row r="242" ht="12.75">
      <c r="B242" s="29" t="s">
        <v>139</v>
      </c>
    </row>
    <row r="247" ht="12.75">
      <c r="B247" s="29" t="s">
        <v>140</v>
      </c>
    </row>
    <row r="251" ht="12.75">
      <c r="B251" s="29" t="s">
        <v>141</v>
      </c>
    </row>
    <row r="257" ht="12.75">
      <c r="B257" s="29" t="s">
        <v>142</v>
      </c>
    </row>
    <row r="262" ht="12.75">
      <c r="B262" s="29" t="s">
        <v>143</v>
      </c>
    </row>
    <row r="267" ht="12.75">
      <c r="B267" s="29" t="s">
        <v>144</v>
      </c>
    </row>
    <row r="275" ht="12.75">
      <c r="B275" s="29" t="s">
        <v>145</v>
      </c>
    </row>
    <row r="279" spans="3:12" ht="12.75">
      <c r="C279" s="9"/>
      <c r="D279" s="9"/>
      <c r="E279" s="9"/>
      <c r="F279" s="9"/>
      <c r="G279" s="9"/>
      <c r="H279" s="17" t="s">
        <v>10</v>
      </c>
      <c r="J279" s="17" t="s">
        <v>146</v>
      </c>
      <c r="L279" s="19"/>
    </row>
    <row r="280" spans="3:12" ht="12.75">
      <c r="C280" s="9"/>
      <c r="D280" s="9"/>
      <c r="E280" s="9"/>
      <c r="F280" s="9"/>
      <c r="G280" s="9"/>
      <c r="H280" s="17" t="s">
        <v>147</v>
      </c>
      <c r="J280" s="17" t="s">
        <v>148</v>
      </c>
      <c r="L280" s="17" t="s">
        <v>149</v>
      </c>
    </row>
    <row r="281" spans="3:12" ht="12.75">
      <c r="C281" s="9"/>
      <c r="D281" s="9"/>
      <c r="E281" s="9"/>
      <c r="F281" s="9"/>
      <c r="G281" s="9"/>
      <c r="H281" s="19" t="s">
        <v>150</v>
      </c>
      <c r="J281" s="19" t="s">
        <v>151</v>
      </c>
      <c r="L281" s="19" t="s">
        <v>152</v>
      </c>
    </row>
    <row r="282" spans="3:12" ht="12.75">
      <c r="C282" s="9"/>
      <c r="D282" s="9"/>
      <c r="E282" s="9"/>
      <c r="F282" s="9"/>
      <c r="G282" s="47"/>
      <c r="H282" s="47"/>
      <c r="I282" s="47"/>
      <c r="J282" s="47"/>
      <c r="K282" s="47"/>
      <c r="L282" s="47"/>
    </row>
    <row r="283" spans="3:12" ht="12.75">
      <c r="C283" s="9" t="s">
        <v>153</v>
      </c>
      <c r="E283" s="9"/>
      <c r="F283" s="9"/>
      <c r="G283" s="47"/>
      <c r="H283" s="47">
        <v>34704</v>
      </c>
      <c r="I283" s="47"/>
      <c r="J283" s="47">
        <v>1843</v>
      </c>
      <c r="K283" s="47"/>
      <c r="L283" s="47">
        <v>73193</v>
      </c>
    </row>
    <row r="284" spans="3:12" ht="12.75">
      <c r="C284" s="9" t="s">
        <v>156</v>
      </c>
      <c r="E284" s="9"/>
      <c r="F284" s="9"/>
      <c r="G284" s="47"/>
      <c r="H284" s="47">
        <v>30250</v>
      </c>
      <c r="I284" s="47"/>
      <c r="J284" s="47">
        <v>3467</v>
      </c>
      <c r="K284" s="47"/>
      <c r="L284" s="47">
        <v>46137</v>
      </c>
    </row>
    <row r="285" spans="3:12" ht="12.75">
      <c r="C285" s="9" t="s">
        <v>154</v>
      </c>
      <c r="E285" s="9"/>
      <c r="F285" s="9"/>
      <c r="G285" s="47"/>
      <c r="H285" s="47">
        <v>3969</v>
      </c>
      <c r="I285" s="47"/>
      <c r="J285" s="47">
        <v>-402</v>
      </c>
      <c r="K285" s="47"/>
      <c r="L285" s="47">
        <v>5599</v>
      </c>
    </row>
    <row r="286" spans="3:12" ht="12.75">
      <c r="C286" s="9" t="s">
        <v>155</v>
      </c>
      <c r="E286" s="9"/>
      <c r="F286" s="9"/>
      <c r="G286" s="47"/>
      <c r="H286" s="103" t="s">
        <v>230</v>
      </c>
      <c r="I286" s="47"/>
      <c r="J286" s="47">
        <v>411</v>
      </c>
      <c r="K286" s="47"/>
      <c r="L286" s="47">
        <v>4312</v>
      </c>
    </row>
    <row r="287" spans="3:15" ht="12.75">
      <c r="C287" s="9" t="s">
        <v>157</v>
      </c>
      <c r="E287" s="9"/>
      <c r="F287" s="9"/>
      <c r="G287" s="47"/>
      <c r="H287" s="47"/>
      <c r="I287" s="47"/>
      <c r="J287" s="47"/>
      <c r="K287" s="47"/>
      <c r="L287" s="47"/>
      <c r="O287" s="84">
        <f>H288-K21</f>
        <v>0</v>
      </c>
    </row>
    <row r="288" spans="3:15" ht="13.5" thickBot="1">
      <c r="C288" s="9"/>
      <c r="D288" s="9"/>
      <c r="E288" s="9"/>
      <c r="F288" s="9"/>
      <c r="G288" s="52"/>
      <c r="H288" s="52">
        <f>SUM(H283:H287)</f>
        <v>68923</v>
      </c>
      <c r="I288" s="52"/>
      <c r="J288" s="52">
        <f>SUM(J283:J287)</f>
        <v>5319</v>
      </c>
      <c r="K288" s="52"/>
      <c r="L288" s="52">
        <f>SUM(L283:L287)</f>
        <v>129241</v>
      </c>
      <c r="O288" s="84">
        <f>J288-K33</f>
        <v>0</v>
      </c>
    </row>
    <row r="289" spans="3:15" ht="13.5" thickTop="1">
      <c r="C289" s="9"/>
      <c r="D289" s="9"/>
      <c r="E289" s="9"/>
      <c r="F289" s="9"/>
      <c r="G289" s="47"/>
      <c r="H289" s="47"/>
      <c r="I289" s="47"/>
      <c r="J289" s="47"/>
      <c r="K289" s="47"/>
      <c r="L289" s="47"/>
      <c r="O289" s="84">
        <f>L288-J87</f>
        <v>0</v>
      </c>
    </row>
    <row r="290" spans="3:12" ht="12.75">
      <c r="C290" s="9"/>
      <c r="D290" s="9"/>
      <c r="E290" s="9"/>
      <c r="F290" s="9"/>
      <c r="G290" s="47"/>
      <c r="H290" s="47"/>
      <c r="I290" s="47"/>
      <c r="J290" s="47"/>
      <c r="K290" s="47"/>
      <c r="L290" s="47"/>
    </row>
    <row r="291" spans="3:12" ht="12.75">
      <c r="C291" s="9"/>
      <c r="D291" s="9"/>
      <c r="E291" s="9"/>
      <c r="F291" s="9"/>
      <c r="G291" s="9"/>
      <c r="H291" s="9"/>
      <c r="I291" s="9"/>
      <c r="J291" s="9"/>
      <c r="K291" s="9"/>
      <c r="L291" s="9"/>
    </row>
    <row r="292" spans="2:12" ht="12.75">
      <c r="B292" s="29" t="s">
        <v>158</v>
      </c>
      <c r="C292" s="9"/>
      <c r="D292" s="9"/>
      <c r="E292" s="9"/>
      <c r="F292" s="9"/>
      <c r="G292" s="9"/>
      <c r="H292" s="9"/>
      <c r="I292" s="9"/>
      <c r="J292" s="9"/>
      <c r="K292" s="9"/>
      <c r="L292" s="9"/>
    </row>
    <row r="293" spans="3:12" ht="12.75">
      <c r="C293" s="9"/>
      <c r="D293" s="9"/>
      <c r="E293" s="9"/>
      <c r="F293" s="9"/>
      <c r="G293" s="9"/>
      <c r="H293" s="9"/>
      <c r="I293" s="9"/>
      <c r="J293" s="9"/>
      <c r="K293" s="9"/>
      <c r="L293" s="9"/>
    </row>
    <row r="296" ht="12.75">
      <c r="B296" s="29" t="s">
        <v>159</v>
      </c>
    </row>
    <row r="302" ht="12.75">
      <c r="B302" s="29" t="s">
        <v>160</v>
      </c>
    </row>
    <row r="306" ht="12.75">
      <c r="B306" s="29" t="s">
        <v>161</v>
      </c>
    </row>
    <row r="309" s="9" customFormat="1" ht="12.75">
      <c r="O309" s="79"/>
    </row>
    <row r="310" s="9" customFormat="1" ht="12.75">
      <c r="O310" s="79"/>
    </row>
    <row r="311" spans="9:15" s="9" customFormat="1" ht="12.75">
      <c r="I311" s="19" t="s">
        <v>162</v>
      </c>
      <c r="K311" s="19" t="s">
        <v>163</v>
      </c>
      <c r="O311" s="79"/>
    </row>
    <row r="312" spans="9:15" s="9" customFormat="1" ht="12.75">
      <c r="I312" s="19" t="s">
        <v>15</v>
      </c>
      <c r="K312" s="19" t="s">
        <v>15</v>
      </c>
      <c r="O312" s="79"/>
    </row>
    <row r="313" s="9" customFormat="1" ht="12.75">
      <c r="O313" s="79"/>
    </row>
    <row r="314" spans="4:15" s="9" customFormat="1" ht="12.75">
      <c r="D314" s="33" t="s">
        <v>164</v>
      </c>
      <c r="I314" s="47"/>
      <c r="J314" s="47"/>
      <c r="K314" s="47"/>
      <c r="O314" s="79"/>
    </row>
    <row r="315" spans="4:15" s="9" customFormat="1" ht="12.75">
      <c r="D315" s="33" t="s">
        <v>165</v>
      </c>
      <c r="I315" s="90">
        <v>187</v>
      </c>
      <c r="J315" s="47"/>
      <c r="K315" s="47">
        <v>1393</v>
      </c>
      <c r="O315" s="79"/>
    </row>
    <row r="316" spans="4:15" s="9" customFormat="1" ht="13.5" thickBot="1">
      <c r="D316" s="33" t="s">
        <v>166</v>
      </c>
      <c r="I316" s="94">
        <v>1063</v>
      </c>
      <c r="J316" s="47"/>
      <c r="K316" s="53">
        <v>4464</v>
      </c>
      <c r="O316" s="79"/>
    </row>
    <row r="317" spans="4:15" s="9" customFormat="1" ht="13.5" thickTop="1">
      <c r="D317" s="33"/>
      <c r="I317" s="88"/>
      <c r="J317" s="47"/>
      <c r="K317" s="47"/>
      <c r="O317" s="79"/>
    </row>
    <row r="318" spans="4:15" s="9" customFormat="1" ht="13.5" thickBot="1">
      <c r="D318" s="18" t="s">
        <v>167</v>
      </c>
      <c r="I318" s="95">
        <v>23752</v>
      </c>
      <c r="J318" s="47" t="s">
        <v>243</v>
      </c>
      <c r="K318" s="53">
        <v>0</v>
      </c>
      <c r="O318" s="79"/>
    </row>
    <row r="319" s="9" customFormat="1" ht="13.5" thickTop="1">
      <c r="O319" s="79"/>
    </row>
    <row r="320" s="9" customFormat="1" ht="12.75">
      <c r="O320" s="79"/>
    </row>
    <row r="321" spans="3:15" s="9" customFormat="1" ht="12.75">
      <c r="C321" s="19" t="s">
        <v>243</v>
      </c>
      <c r="D321" s="18" t="s">
        <v>244</v>
      </c>
      <c r="E321" s="36"/>
      <c r="F321" s="36"/>
      <c r="O321" s="79"/>
    </row>
    <row r="322" spans="3:15" s="9" customFormat="1" ht="12.75">
      <c r="C322" s="36"/>
      <c r="D322" s="18" t="s">
        <v>228</v>
      </c>
      <c r="E322" s="36"/>
      <c r="F322" s="36"/>
      <c r="O322" s="79"/>
    </row>
    <row r="323" spans="3:15" s="9" customFormat="1" ht="12.75">
      <c r="C323" s="36"/>
      <c r="D323" s="18"/>
      <c r="E323" s="36" t="s">
        <v>227</v>
      </c>
      <c r="F323" s="36"/>
      <c r="O323" s="79"/>
    </row>
    <row r="324" spans="3:15" s="9" customFormat="1" ht="12.75">
      <c r="C324" s="36"/>
      <c r="D324" s="18" t="s">
        <v>225</v>
      </c>
      <c r="E324" s="36"/>
      <c r="F324" s="36"/>
      <c r="O324" s="79"/>
    </row>
    <row r="325" spans="3:15" s="9" customFormat="1" ht="12.75">
      <c r="C325" s="36"/>
      <c r="D325" s="18" t="s">
        <v>226</v>
      </c>
      <c r="E325" s="36"/>
      <c r="O325" s="79"/>
    </row>
    <row r="326" spans="3:15" s="9" customFormat="1" ht="12.75">
      <c r="C326" s="36"/>
      <c r="D326" s="18"/>
      <c r="E326" s="36"/>
      <c r="O326" s="79"/>
    </row>
    <row r="327" s="9" customFormat="1" ht="12.75">
      <c r="O327" s="79"/>
    </row>
    <row r="328" s="9" customFormat="1" ht="12.75">
      <c r="O328" s="79"/>
    </row>
    <row r="329" s="9" customFormat="1" ht="12.75">
      <c r="O329" s="79"/>
    </row>
    <row r="330" spans="2:15" s="9" customFormat="1" ht="12.75">
      <c r="B330" s="30" t="s">
        <v>169</v>
      </c>
      <c r="C330" s="27"/>
      <c r="D330" s="27"/>
      <c r="E330" s="27"/>
      <c r="F330" s="27"/>
      <c r="G330" s="27"/>
      <c r="H330" s="27"/>
      <c r="I330" s="27"/>
      <c r="J330" s="27"/>
      <c r="K330" s="27"/>
      <c r="L330" s="28"/>
      <c r="O330" s="79"/>
    </row>
    <row r="331" s="9" customFormat="1" ht="12.75">
      <c r="O331" s="79"/>
    </row>
    <row r="332" s="9" customFormat="1" ht="12.75">
      <c r="O332" s="79"/>
    </row>
    <row r="333" ht="12.75">
      <c r="B333" s="29" t="s">
        <v>168</v>
      </c>
    </row>
    <row r="344" ht="12.75">
      <c r="B344" s="29" t="s">
        <v>170</v>
      </c>
    </row>
    <row r="354" ht="12.75">
      <c r="B354" s="29" t="s">
        <v>171</v>
      </c>
    </row>
    <row r="362" ht="12.75">
      <c r="B362" s="29" t="s">
        <v>172</v>
      </c>
    </row>
    <row r="366" ht="12.75">
      <c r="B366" s="29" t="s">
        <v>173</v>
      </c>
    </row>
    <row r="368" s="9" customFormat="1" ht="12.75">
      <c r="O368" s="79"/>
    </row>
    <row r="369" spans="9:15" s="9" customFormat="1" ht="12.75">
      <c r="I369" s="110" t="s">
        <v>4</v>
      </c>
      <c r="J369" s="110"/>
      <c r="K369" s="110" t="s">
        <v>5</v>
      </c>
      <c r="L369" s="110"/>
      <c r="O369" s="79"/>
    </row>
    <row r="370" spans="9:15" s="9" customFormat="1" ht="12.75">
      <c r="I370" s="110" t="s">
        <v>177</v>
      </c>
      <c r="J370" s="110"/>
      <c r="K370" s="110" t="s">
        <v>240</v>
      </c>
      <c r="L370" s="110"/>
      <c r="O370" s="79"/>
    </row>
    <row r="371" spans="9:19" s="36" customFormat="1" ht="12.75">
      <c r="I371" s="22">
        <f>I18</f>
        <v>39629</v>
      </c>
      <c r="J371" s="22">
        <f>J18</f>
        <v>39263</v>
      </c>
      <c r="K371" s="22">
        <f>K18</f>
        <v>39629</v>
      </c>
      <c r="L371" s="22">
        <f>L18</f>
        <v>39263</v>
      </c>
      <c r="O371" s="85"/>
      <c r="S371" s="18" t="s">
        <v>104</v>
      </c>
    </row>
    <row r="372" spans="9:15" s="9" customFormat="1" ht="12.75">
      <c r="I372" s="17" t="s">
        <v>174</v>
      </c>
      <c r="J372" s="17" t="s">
        <v>175</v>
      </c>
      <c r="K372" s="17" t="s">
        <v>176</v>
      </c>
      <c r="L372" s="17" t="s">
        <v>175</v>
      </c>
      <c r="O372" s="79"/>
    </row>
    <row r="373" spans="9:15" s="9" customFormat="1" ht="12.75">
      <c r="I373" s="18"/>
      <c r="J373" s="18"/>
      <c r="K373" s="18"/>
      <c r="L373" s="18"/>
      <c r="O373" s="79"/>
    </row>
    <row r="374" spans="3:15" s="9" customFormat="1" ht="12.75">
      <c r="C374" s="18" t="s">
        <v>178</v>
      </c>
      <c r="I374" s="47"/>
      <c r="K374" s="47"/>
      <c r="L374" s="47"/>
      <c r="O374" s="79"/>
    </row>
    <row r="375" spans="3:15" s="9" customFormat="1" ht="12.75">
      <c r="C375" s="37" t="s">
        <v>179</v>
      </c>
      <c r="D375" s="18" t="s">
        <v>180</v>
      </c>
      <c r="G375" s="24"/>
      <c r="I375" s="71">
        <v>-87</v>
      </c>
      <c r="J375" s="47">
        <v>2</v>
      </c>
      <c r="K375" s="71">
        <v>109</v>
      </c>
      <c r="L375" s="47">
        <v>8</v>
      </c>
      <c r="O375" s="79"/>
    </row>
    <row r="376" spans="3:15" s="9" customFormat="1" ht="12.75">
      <c r="C376" s="37" t="s">
        <v>179</v>
      </c>
      <c r="D376" s="18" t="s">
        <v>183</v>
      </c>
      <c r="F376" s="24"/>
      <c r="G376" s="24"/>
      <c r="I376" s="71">
        <v>26</v>
      </c>
      <c r="J376" s="55">
        <v>0</v>
      </c>
      <c r="K376" s="47">
        <v>26</v>
      </c>
      <c r="L376" s="47">
        <v>0</v>
      </c>
      <c r="O376" s="79"/>
    </row>
    <row r="377" spans="3:15" s="9" customFormat="1" ht="12.75">
      <c r="C377" s="37" t="s">
        <v>179</v>
      </c>
      <c r="D377" s="18" t="s">
        <v>181</v>
      </c>
      <c r="G377" s="24"/>
      <c r="I377" s="71">
        <v>270</v>
      </c>
      <c r="J377" s="71">
        <v>190</v>
      </c>
      <c r="K377" s="71">
        <v>555</v>
      </c>
      <c r="L377" s="71">
        <v>323</v>
      </c>
      <c r="O377" s="79"/>
    </row>
    <row r="378" spans="3:15" s="9" customFormat="1" ht="12.75">
      <c r="C378" s="37" t="s">
        <v>179</v>
      </c>
      <c r="D378" s="9" t="s">
        <v>182</v>
      </c>
      <c r="I378" s="47">
        <v>20</v>
      </c>
      <c r="J378" s="71">
        <v>121</v>
      </c>
      <c r="K378" s="47">
        <v>112</v>
      </c>
      <c r="L378" s="47">
        <v>116</v>
      </c>
      <c r="O378" s="79"/>
    </row>
    <row r="379" spans="9:15" s="9" customFormat="1" ht="13.5" thickBot="1">
      <c r="I379" s="52">
        <f>SUM(I375:I378)</f>
        <v>229</v>
      </c>
      <c r="J379" s="52">
        <f>SUM(J375:J378)</f>
        <v>313</v>
      </c>
      <c r="K379" s="52">
        <f>SUM(K375:K378)</f>
        <v>802</v>
      </c>
      <c r="L379" s="52">
        <f>SUM(L375:L378)</f>
        <v>447</v>
      </c>
      <c r="O379" s="83">
        <f>K379+K35</f>
        <v>0</v>
      </c>
    </row>
    <row r="380" spans="9:15" s="9" customFormat="1" ht="13.5" thickTop="1">
      <c r="I380" s="104"/>
      <c r="J380" s="47"/>
      <c r="K380" s="104"/>
      <c r="L380" s="47"/>
      <c r="O380" s="83">
        <f>I379+I35</f>
        <v>0</v>
      </c>
    </row>
    <row r="381" s="9" customFormat="1" ht="12.75">
      <c r="O381" s="79"/>
    </row>
    <row r="382" ht="12.75">
      <c r="B382" s="29"/>
    </row>
    <row r="392" ht="12.75">
      <c r="B392" s="29" t="s">
        <v>184</v>
      </c>
    </row>
    <row r="396" ht="12.75">
      <c r="B396" s="29" t="s">
        <v>185</v>
      </c>
    </row>
    <row r="401" ht="12.75">
      <c r="B401" s="29" t="s">
        <v>186</v>
      </c>
    </row>
    <row r="406" ht="12.75">
      <c r="B406" s="29" t="s">
        <v>187</v>
      </c>
    </row>
    <row r="408" s="9" customFormat="1" ht="12.75">
      <c r="O408" s="79"/>
    </row>
    <row r="409" spans="8:15" s="9" customFormat="1" ht="12.75">
      <c r="H409" s="17" t="s">
        <v>162</v>
      </c>
      <c r="I409" s="17" t="s">
        <v>163</v>
      </c>
      <c r="J409" s="33" t="s">
        <v>245</v>
      </c>
      <c r="K409" s="40"/>
      <c r="L409" s="40"/>
      <c r="O409" s="79"/>
    </row>
    <row r="410" spans="3:15" s="9" customFormat="1" ht="12.75">
      <c r="C410" s="33" t="s">
        <v>188</v>
      </c>
      <c r="H410" s="17" t="s">
        <v>15</v>
      </c>
      <c r="I410" s="17" t="s">
        <v>15</v>
      </c>
      <c r="J410" s="33" t="s">
        <v>246</v>
      </c>
      <c r="K410" s="40"/>
      <c r="L410" s="40"/>
      <c r="O410" s="79"/>
    </row>
    <row r="411" spans="10:15" s="9" customFormat="1" ht="12.75">
      <c r="J411" s="73" t="s">
        <v>247</v>
      </c>
      <c r="O411" s="79"/>
    </row>
    <row r="412" spans="3:15" s="9" customFormat="1" ht="12.75">
      <c r="C412" s="39" t="s">
        <v>189</v>
      </c>
      <c r="D412" s="40"/>
      <c r="J412" s="19"/>
      <c r="O412" s="79"/>
    </row>
    <row r="413" spans="3:15" s="9" customFormat="1" ht="12.75">
      <c r="C413" s="40" t="s">
        <v>190</v>
      </c>
      <c r="H413" s="47"/>
      <c r="I413" s="47"/>
      <c r="J413" s="99"/>
      <c r="L413" s="69"/>
      <c r="O413" s="79"/>
    </row>
    <row r="414" spans="8:15" s="9" customFormat="1" ht="12.75">
      <c r="H414" s="47"/>
      <c r="I414" s="47"/>
      <c r="J414" s="99"/>
      <c r="L414" s="69"/>
      <c r="O414" s="79"/>
    </row>
    <row r="415" spans="3:15" s="9" customFormat="1" ht="12.75">
      <c r="C415" s="33" t="s">
        <v>191</v>
      </c>
      <c r="E415" s="34"/>
      <c r="G415" s="34"/>
      <c r="H415" s="86">
        <v>0</v>
      </c>
      <c r="I415" s="86">
        <v>0</v>
      </c>
      <c r="J415" s="97" t="s">
        <v>230</v>
      </c>
      <c r="L415" s="69"/>
      <c r="O415" s="79"/>
    </row>
    <row r="416" spans="3:15" s="9" customFormat="1" ht="12.75">
      <c r="C416" s="33" t="s">
        <v>192</v>
      </c>
      <c r="G416" s="34"/>
      <c r="H416" s="86">
        <v>0</v>
      </c>
      <c r="I416" s="86">
        <v>0</v>
      </c>
      <c r="J416" s="97" t="s">
        <v>230</v>
      </c>
      <c r="L416" s="69"/>
      <c r="O416" s="79"/>
    </row>
    <row r="417" spans="3:15" s="9" customFormat="1" ht="12.75">
      <c r="C417" s="33" t="s">
        <v>193</v>
      </c>
      <c r="H417" s="86">
        <v>0</v>
      </c>
      <c r="I417" s="86">
        <v>0</v>
      </c>
      <c r="J417" s="97" t="s">
        <v>230</v>
      </c>
      <c r="L417" s="69"/>
      <c r="M417" s="34"/>
      <c r="O417" s="79"/>
    </row>
    <row r="418" spans="3:15" s="9" customFormat="1" ht="12.75">
      <c r="C418" s="33" t="s">
        <v>194</v>
      </c>
      <c r="F418" s="34"/>
      <c r="H418" s="47">
        <v>0</v>
      </c>
      <c r="I418" s="47">
        <v>0</v>
      </c>
      <c r="J418" s="97" t="s">
        <v>230</v>
      </c>
      <c r="L418" s="69"/>
      <c r="O418" s="79"/>
    </row>
    <row r="419" spans="3:15" s="9" customFormat="1" ht="12.75">
      <c r="C419" s="33" t="s">
        <v>195</v>
      </c>
      <c r="E419" s="41"/>
      <c r="F419" s="34"/>
      <c r="G419" s="41"/>
      <c r="H419" s="47">
        <v>0</v>
      </c>
      <c r="I419" s="47">
        <v>457</v>
      </c>
      <c r="J419" s="98">
        <v>140</v>
      </c>
      <c r="L419" s="69"/>
      <c r="O419" s="79"/>
    </row>
    <row r="420" spans="3:15" s="9" customFormat="1" ht="13.5" thickBot="1">
      <c r="C420" s="33"/>
      <c r="E420" s="41"/>
      <c r="F420" s="34"/>
      <c r="G420" s="41"/>
      <c r="H420" s="87">
        <f>SUM(H415:H419)</f>
        <v>0</v>
      </c>
      <c r="I420" s="52">
        <f>SUM(I415:I419)</f>
        <v>457</v>
      </c>
      <c r="J420" s="99"/>
      <c r="L420" s="69"/>
      <c r="O420" s="79"/>
    </row>
    <row r="421" spans="8:15" s="9" customFormat="1" ht="13.5" thickTop="1">
      <c r="H421" s="47"/>
      <c r="I421" s="88"/>
      <c r="J421" s="100"/>
      <c r="L421" s="69"/>
      <c r="O421" s="79"/>
    </row>
    <row r="422" spans="3:15" s="9" customFormat="1" ht="12.75">
      <c r="C422" s="39" t="s">
        <v>198</v>
      </c>
      <c r="D422" s="40"/>
      <c r="E422" s="40"/>
      <c r="F422" s="40"/>
      <c r="G422" s="40"/>
      <c r="H422" s="89"/>
      <c r="I422" s="89"/>
      <c r="J422" s="99"/>
      <c r="L422" s="69"/>
      <c r="O422" s="79"/>
    </row>
    <row r="423" spans="3:15" s="9" customFormat="1" ht="12.75">
      <c r="C423" s="33" t="s">
        <v>199</v>
      </c>
      <c r="D423" s="33"/>
      <c r="E423" s="40"/>
      <c r="F423" s="40"/>
      <c r="G423" s="40"/>
      <c r="H423" s="89"/>
      <c r="I423" s="89"/>
      <c r="J423" s="99"/>
      <c r="L423" s="69"/>
      <c r="O423" s="79"/>
    </row>
    <row r="424" spans="3:15" s="9" customFormat="1" ht="12.75">
      <c r="C424" s="33" t="s">
        <v>200</v>
      </c>
      <c r="D424" s="40"/>
      <c r="F424" s="40"/>
      <c r="G424" s="40"/>
      <c r="H424" s="86">
        <v>0</v>
      </c>
      <c r="I424" s="89">
        <v>608</v>
      </c>
      <c r="J424" s="98">
        <v>186</v>
      </c>
      <c r="L424" s="69"/>
      <c r="O424" s="79"/>
    </row>
    <row r="425" spans="3:15" s="9" customFormat="1" ht="12.75">
      <c r="C425" s="33" t="s">
        <v>196</v>
      </c>
      <c r="D425" s="40"/>
      <c r="F425" s="33"/>
      <c r="G425" s="40"/>
      <c r="H425" s="47"/>
      <c r="I425" s="90"/>
      <c r="J425" s="99"/>
      <c r="L425" s="69"/>
      <c r="O425" s="79"/>
    </row>
    <row r="426" spans="3:15" s="9" customFormat="1" ht="12.75">
      <c r="C426" s="33" t="s">
        <v>201</v>
      </c>
      <c r="D426" s="40"/>
      <c r="F426" s="40"/>
      <c r="G426" s="40"/>
      <c r="H426" s="86">
        <v>0</v>
      </c>
      <c r="I426" s="90">
        <v>94</v>
      </c>
      <c r="J426" s="98">
        <v>29</v>
      </c>
      <c r="L426" s="69"/>
      <c r="O426" s="79"/>
    </row>
    <row r="427" spans="3:15" s="9" customFormat="1" ht="12.75">
      <c r="C427" s="33" t="s">
        <v>197</v>
      </c>
      <c r="D427" s="40"/>
      <c r="F427" s="40"/>
      <c r="G427" s="33"/>
      <c r="H427" s="89"/>
      <c r="I427" s="90"/>
      <c r="J427" s="99"/>
      <c r="L427" s="69"/>
      <c r="O427" s="79"/>
    </row>
    <row r="428" spans="3:15" s="9" customFormat="1" ht="13.5" thickBot="1">
      <c r="C428" s="40"/>
      <c r="D428" s="40"/>
      <c r="F428" s="33"/>
      <c r="G428" s="40"/>
      <c r="H428" s="91">
        <f>SUM(H424:H427)</f>
        <v>0</v>
      </c>
      <c r="I428" s="91">
        <f>SUM(I424:I427)</f>
        <v>702</v>
      </c>
      <c r="J428" s="99"/>
      <c r="L428" s="69"/>
      <c r="O428" s="83">
        <f>I428-J101</f>
        <v>0</v>
      </c>
    </row>
    <row r="429" spans="3:15" s="9" customFormat="1" ht="13.5" thickTop="1">
      <c r="C429" s="40"/>
      <c r="D429" s="40"/>
      <c r="E429" s="40"/>
      <c r="F429" s="40"/>
      <c r="G429" s="40"/>
      <c r="H429" s="96"/>
      <c r="I429" s="92"/>
      <c r="J429" s="93"/>
      <c r="K429" s="93"/>
      <c r="L429" s="69"/>
      <c r="O429" s="79"/>
    </row>
    <row r="431" ht="12.75">
      <c r="B431" s="29" t="s">
        <v>202</v>
      </c>
    </row>
    <row r="448" spans="2:4" ht="12.75">
      <c r="B448" s="29" t="s">
        <v>203</v>
      </c>
      <c r="C448" s="43"/>
      <c r="D448" s="32"/>
    </row>
    <row r="449" spans="3:4" ht="12.75">
      <c r="C449" s="32"/>
      <c r="D449" s="31"/>
    </row>
    <row r="450" spans="3:4" ht="12.75">
      <c r="C450" s="31"/>
      <c r="D450" s="32"/>
    </row>
    <row r="451" spans="3:4" ht="12.75">
      <c r="C451" s="32"/>
      <c r="D451" s="31"/>
    </row>
    <row r="452" spans="3:4" ht="12.75">
      <c r="C452" s="31"/>
      <c r="D452" s="32"/>
    </row>
    <row r="453" spans="3:4" ht="12.75">
      <c r="C453" s="32"/>
      <c r="D453" s="31"/>
    </row>
    <row r="454" spans="3:4" ht="12.75">
      <c r="C454" s="32"/>
      <c r="D454" s="31"/>
    </row>
    <row r="458" ht="12.75">
      <c r="B458" s="29" t="s">
        <v>204</v>
      </c>
    </row>
    <row r="462" ht="12.75">
      <c r="C462" s="32" t="s">
        <v>205</v>
      </c>
    </row>
    <row r="463" ht="12.75">
      <c r="C463" s="32"/>
    </row>
    <row r="464" ht="12.75">
      <c r="C464" s="32"/>
    </row>
    <row r="465" ht="12.75">
      <c r="C465" s="32" t="s">
        <v>206</v>
      </c>
    </row>
    <row r="467" spans="3:15" s="9" customFormat="1" ht="12.75">
      <c r="C467" s="9" t="s">
        <v>248</v>
      </c>
      <c r="O467" s="79"/>
    </row>
    <row r="470" spans="2:3" ht="12.75">
      <c r="B470" s="29" t="s">
        <v>207</v>
      </c>
      <c r="C470" s="44" t="s">
        <v>208</v>
      </c>
    </row>
    <row r="471" s="9" customFormat="1" ht="12.75">
      <c r="O471" s="79"/>
    </row>
    <row r="472" spans="11:15" s="9" customFormat="1" ht="12.75">
      <c r="K472" s="17" t="s">
        <v>209</v>
      </c>
      <c r="L472" s="17" t="s">
        <v>210</v>
      </c>
      <c r="O472" s="79"/>
    </row>
    <row r="473" spans="11:15" s="9" customFormat="1" ht="12.75">
      <c r="K473" s="33">
        <v>2008</v>
      </c>
      <c r="L473" s="33">
        <v>2008</v>
      </c>
      <c r="O473" s="79"/>
    </row>
    <row r="474" s="9" customFormat="1" ht="12.75">
      <c r="O474" s="79"/>
    </row>
    <row r="475" spans="3:15" s="9" customFormat="1" ht="12.75">
      <c r="C475" s="44" t="s">
        <v>211</v>
      </c>
      <c r="O475" s="79"/>
    </row>
    <row r="476" spans="3:15" s="9" customFormat="1" ht="13.5" thickBot="1">
      <c r="C476" s="33" t="s">
        <v>212</v>
      </c>
      <c r="F476" s="35"/>
      <c r="H476" s="35"/>
      <c r="K476" s="101">
        <f>I41</f>
        <v>3089</v>
      </c>
      <c r="L476" s="101">
        <f>K41</f>
        <v>4517</v>
      </c>
      <c r="O476" s="79"/>
    </row>
    <row r="477" spans="3:15" s="9" customFormat="1" ht="13.5" thickTop="1">
      <c r="C477" s="34"/>
      <c r="O477" s="79"/>
    </row>
    <row r="478" spans="3:15" s="9" customFormat="1" ht="12.75">
      <c r="C478" s="44" t="s">
        <v>213</v>
      </c>
      <c r="O478" s="79"/>
    </row>
    <row r="479" spans="3:15" s="9" customFormat="1" ht="12.75">
      <c r="C479" s="33" t="s">
        <v>36</v>
      </c>
      <c r="D479" s="29" t="s">
        <v>222</v>
      </c>
      <c r="O479" s="79"/>
    </row>
    <row r="480" spans="4:15" s="9" customFormat="1" ht="13.5" thickBot="1">
      <c r="D480" s="33" t="s">
        <v>221</v>
      </c>
      <c r="E480" s="35"/>
      <c r="G480" s="35"/>
      <c r="K480" s="53">
        <v>40957</v>
      </c>
      <c r="L480" s="53">
        <v>40957</v>
      </c>
      <c r="O480" s="79"/>
    </row>
    <row r="481" spans="3:15" s="9" customFormat="1" ht="13.5" thickTop="1">
      <c r="C481" s="34"/>
      <c r="O481" s="79"/>
    </row>
    <row r="482" spans="3:15" s="9" customFormat="1" ht="12.75">
      <c r="C482" s="18" t="s">
        <v>224</v>
      </c>
      <c r="D482" s="29" t="s">
        <v>223</v>
      </c>
      <c r="O482" s="79"/>
    </row>
    <row r="483" spans="4:15" s="9" customFormat="1" ht="12.75">
      <c r="D483" s="18" t="s">
        <v>214</v>
      </c>
      <c r="O483" s="79"/>
    </row>
    <row r="484" spans="3:15" s="9" customFormat="1" ht="12.75">
      <c r="C484" s="10"/>
      <c r="O484" s="79"/>
    </row>
    <row r="485" spans="3:15" s="9" customFormat="1" ht="13.5" thickBot="1">
      <c r="C485" s="44" t="s">
        <v>215</v>
      </c>
      <c r="G485" s="42"/>
      <c r="I485" s="42"/>
      <c r="K485" s="102">
        <f>K476/K480*100</f>
        <v>7.542056302951876</v>
      </c>
      <c r="L485" s="102">
        <f>L476/L480*100</f>
        <v>11.028639792953586</v>
      </c>
      <c r="O485" s="79"/>
    </row>
    <row r="486" s="9" customFormat="1" ht="13.5" thickTop="1">
      <c r="O486" s="79"/>
    </row>
    <row r="487" s="9" customFormat="1" ht="12.75">
      <c r="O487" s="79"/>
    </row>
    <row r="488" s="9" customFormat="1" ht="12.75">
      <c r="O488" s="79"/>
    </row>
    <row r="489" s="9" customFormat="1" ht="12.75">
      <c r="O489" s="79"/>
    </row>
    <row r="490" spans="2:15" s="29" customFormat="1" ht="12.75">
      <c r="B490" s="45" t="s">
        <v>216</v>
      </c>
      <c r="O490" s="79"/>
    </row>
    <row r="491" spans="2:15" s="29" customFormat="1" ht="12.75">
      <c r="B491" s="45"/>
      <c r="O491" s="79"/>
    </row>
    <row r="492" spans="2:15" s="29" customFormat="1" ht="12.75">
      <c r="B492" s="45" t="s">
        <v>217</v>
      </c>
      <c r="O492" s="79"/>
    </row>
    <row r="493" spans="2:15" s="29" customFormat="1" ht="12.75">
      <c r="B493" s="45" t="s">
        <v>218</v>
      </c>
      <c r="O493" s="79"/>
    </row>
    <row r="494" spans="2:15" s="29" customFormat="1" ht="12.75">
      <c r="B494" s="45" t="s">
        <v>219</v>
      </c>
      <c r="O494" s="79"/>
    </row>
    <row r="495" spans="2:15" s="29" customFormat="1" ht="12.75">
      <c r="B495" s="45"/>
      <c r="O495" s="79"/>
    </row>
    <row r="496" spans="2:15" s="29" customFormat="1" ht="12.75">
      <c r="B496" s="45" t="s">
        <v>220</v>
      </c>
      <c r="O496" s="79"/>
    </row>
    <row r="497" spans="2:15" s="29" customFormat="1" ht="12.75">
      <c r="B497" s="107" t="s">
        <v>229</v>
      </c>
      <c r="C497" s="108"/>
      <c r="D497" s="109"/>
      <c r="O497" s="79"/>
    </row>
  </sheetData>
  <sheetProtection password="DB77" sheet="1" objects="1" scenarios="1" selectLockedCells="1" selectUnlockedCells="1"/>
  <mergeCells count="7">
    <mergeCell ref="I14:J14"/>
    <mergeCell ref="K14:L14"/>
    <mergeCell ref="B497:D497"/>
    <mergeCell ref="K370:L370"/>
    <mergeCell ref="K369:L369"/>
    <mergeCell ref="I369:J369"/>
    <mergeCell ref="I370:J370"/>
  </mergeCells>
  <printOptions horizontalCentered="1"/>
  <pageMargins left="0.5511811023622047" right="0.29" top="0.71" bottom="0.62" header="0.4" footer="0.25"/>
  <pageSetup horizontalDpi="600" verticalDpi="600" orientation="portrait" paperSize="9" scale="81" r:id="rId2"/>
  <headerFooter alignWithMargins="0">
    <oddFooter>&amp;CPage &amp;P of &amp;N</oddFooter>
  </headerFooter>
  <rowBreaks count="8" manualBreakCount="8">
    <brk id="62" max="255" man="1"/>
    <brk id="126" max="12" man="1"/>
    <brk id="169" max="255" man="1"/>
    <brk id="223" max="255" man="1"/>
    <brk id="272" max="12" man="1"/>
    <brk id="327" max="12" man="1"/>
    <brk id="389" max="12" man="1"/>
    <brk id="445" max="12" man="1"/>
  </rowBreaks>
  <colBreaks count="1" manualBreakCount="1">
    <brk id="16" max="10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SUNCHIRIN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Lee</dc:creator>
  <cp:keywords/>
  <dc:description/>
  <cp:lastModifiedBy>User</cp:lastModifiedBy>
  <cp:lastPrinted>2008-08-28T08:27:59Z</cp:lastPrinted>
  <dcterms:created xsi:type="dcterms:W3CDTF">2008-08-04T08:58:24Z</dcterms:created>
  <dcterms:modified xsi:type="dcterms:W3CDTF">2008-08-28T10:04:35Z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-1320503574</vt:i4>
  </property>
  <property fmtid="{D5CDD505-2E9C-101B-9397-08002B2CF9AE}" pid="3" name="_NewReviewCycle">
    <vt:lpwstr/>
  </property>
  <property fmtid="{D5CDD505-2E9C-101B-9397-08002B2CF9AE}" pid="4" name="_EmailSubject">
    <vt:lpwstr>Announcement 2008Q2</vt:lpwstr>
  </property>
  <property fmtid="{D5CDD505-2E9C-101B-9397-08002B2CF9AE}" pid="5" name="_AuthorEmail">
    <vt:lpwstr>leesm@sunchirin.net</vt:lpwstr>
  </property>
  <property fmtid="{D5CDD505-2E9C-101B-9397-08002B2CF9AE}" pid="6" name="_AuthorEmailDisplayName">
    <vt:lpwstr>stacey</vt:lpwstr>
  </property>
  <property fmtid="{D5CDD505-2E9C-101B-9397-08002B2CF9AE}" pid="7" name="_ReviewingToolsShownOnce">
    <vt:lpwstr/>
  </property>
</Properties>
</file>